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VENUE\Draft Tariffs &amp; Policies 2020-2021\"/>
    </mc:Choice>
  </mc:AlternateContent>
  <bookViews>
    <workbookView xWindow="0" yWindow="0" windowWidth="23040" windowHeight="9195" tabRatio="667"/>
  </bookViews>
  <sheets>
    <sheet name="Tariff of Charges 2020-21" sheetId="1" r:id="rId1"/>
    <sheet name="Electricity Tariffs" sheetId="10" r:id="rId2"/>
    <sheet name="Game Park Animal Tariffs" sheetId="9" r:id="rId3"/>
    <sheet name="Electricity 17-18" sheetId="2" state="hidden" r:id="rId4"/>
    <sheet name="Rates" sheetId="4" r:id="rId5"/>
    <sheet name="New Categories" sheetId="5" r:id="rId6"/>
    <sheet name="Rates Calculation" sheetId="7" r:id="rId7"/>
  </sheets>
  <definedNames>
    <definedName name="_xlnm.Print_Area" localSheetId="0">'Tariff of Charges 2020-21'!$A$1:$F$971</definedName>
  </definedNames>
  <calcPr calcId="152511"/>
</workbook>
</file>

<file path=xl/calcChain.xml><?xml version="1.0" encoding="utf-8"?>
<calcChain xmlns="http://schemas.openxmlformats.org/spreadsheetml/2006/main">
  <c r="E190" i="10" l="1"/>
  <c r="F190" i="10" s="1"/>
  <c r="E184" i="10"/>
  <c r="F184" i="10" s="1"/>
  <c r="E153" i="10"/>
  <c r="F153" i="10" s="1"/>
  <c r="E151" i="10"/>
  <c r="F151" i="10" s="1"/>
  <c r="E147" i="10"/>
  <c r="F147" i="10" s="1"/>
  <c r="E145" i="10"/>
  <c r="F145" i="10" s="1"/>
  <c r="E129" i="10"/>
  <c r="F129" i="10" s="1"/>
  <c r="E126" i="10"/>
  <c r="F126" i="10" s="1"/>
  <c r="E125" i="10"/>
  <c r="F125" i="10" s="1"/>
  <c r="E124" i="10"/>
  <c r="F124" i="10" s="1"/>
  <c r="E115" i="10"/>
  <c r="F115" i="10" s="1"/>
  <c r="E112" i="10"/>
  <c r="F112" i="10" s="1"/>
  <c r="E106" i="10"/>
  <c r="F106" i="10" s="1"/>
  <c r="E105" i="10"/>
  <c r="F105" i="10" s="1"/>
  <c r="E95" i="10"/>
  <c r="F95" i="10" s="1"/>
  <c r="E94" i="10"/>
  <c r="F94" i="10" s="1"/>
  <c r="E93" i="10"/>
  <c r="F93" i="10" s="1"/>
  <c r="E86" i="10"/>
  <c r="F86" i="10" s="1"/>
  <c r="E53" i="10"/>
  <c r="F53" i="10" s="1"/>
  <c r="E52" i="10"/>
  <c r="F52" i="10" s="1"/>
  <c r="E51" i="10"/>
  <c r="F51" i="10" s="1"/>
  <c r="E45" i="10"/>
  <c r="F45" i="10" s="1"/>
  <c r="E30" i="10"/>
  <c r="F30" i="10" s="1"/>
  <c r="E29" i="10"/>
  <c r="F29" i="10" s="1"/>
  <c r="E28" i="10"/>
  <c r="F28" i="10" s="1"/>
  <c r="E27" i="10"/>
  <c r="F27" i="10" s="1"/>
  <c r="E21" i="10"/>
  <c r="F21" i="10" s="1"/>
  <c r="E20" i="10"/>
  <c r="F20" i="10" s="1"/>
  <c r="E19" i="10"/>
  <c r="F19" i="10" s="1"/>
  <c r="E18" i="10"/>
  <c r="F18" i="10" s="1"/>
  <c r="D12" i="7" l="1"/>
  <c r="D13" i="7"/>
  <c r="E13" i="7"/>
  <c r="D6" i="7"/>
  <c r="D5" i="7"/>
  <c r="D4" i="7"/>
  <c r="C15" i="7"/>
  <c r="E7" i="7"/>
  <c r="G7" i="7" s="1"/>
  <c r="H7" i="7" l="1"/>
  <c r="J7" i="7"/>
  <c r="K7" i="7" s="1"/>
  <c r="L7" i="7" s="1"/>
  <c r="E8" i="1"/>
  <c r="E695" i="1"/>
  <c r="F695" i="1" s="1"/>
  <c r="E508" i="1"/>
  <c r="E500" i="1"/>
  <c r="E501" i="1"/>
  <c r="E499" i="1"/>
  <c r="E492" i="1"/>
  <c r="E489" i="1"/>
  <c r="E484" i="1"/>
  <c r="E483" i="1"/>
  <c r="E482" i="1"/>
  <c r="E479" i="1"/>
  <c r="E477" i="1"/>
  <c r="E476" i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98" i="1"/>
  <c r="F98" i="1" s="1"/>
  <c r="E287" i="1" l="1"/>
  <c r="F287" i="1" s="1"/>
  <c r="E868" i="1" l="1"/>
  <c r="F868" i="1" s="1"/>
  <c r="E867" i="1"/>
  <c r="F867" i="1" s="1"/>
  <c r="E866" i="1"/>
  <c r="F866" i="1" s="1"/>
  <c r="E865" i="1"/>
  <c r="F865" i="1" s="1"/>
  <c r="F508" i="1" l="1"/>
  <c r="F501" i="1"/>
  <c r="F500" i="1"/>
  <c r="F499" i="1"/>
  <c r="F492" i="1"/>
  <c r="F489" i="1"/>
  <c r="F484" i="1"/>
  <c r="F483" i="1"/>
  <c r="F482" i="1"/>
  <c r="F479" i="1"/>
  <c r="F477" i="1"/>
  <c r="F476" i="1"/>
  <c r="E379" i="1" l="1"/>
  <c r="F379" i="1" s="1"/>
  <c r="E237" i="1"/>
  <c r="F237" i="1" s="1"/>
  <c r="E231" i="1"/>
  <c r="F231" i="1" s="1"/>
  <c r="E200" i="1"/>
  <c r="F200" i="1" s="1"/>
  <c r="E198" i="1"/>
  <c r="F198" i="1" s="1"/>
  <c r="E194" i="1"/>
  <c r="F194" i="1" s="1"/>
  <c r="E192" i="1"/>
  <c r="F192" i="1" s="1"/>
  <c r="E176" i="1"/>
  <c r="F176" i="1" s="1"/>
  <c r="E172" i="1"/>
  <c r="F172" i="1" s="1"/>
  <c r="E173" i="1"/>
  <c r="F173" i="1" s="1"/>
  <c r="E171" i="1"/>
  <c r="F171" i="1" s="1"/>
  <c r="E162" i="1"/>
  <c r="F162" i="1" s="1"/>
  <c r="E159" i="1"/>
  <c r="F159" i="1" s="1"/>
  <c r="E153" i="1"/>
  <c r="F153" i="1" s="1"/>
  <c r="E152" i="1"/>
  <c r="F152" i="1" s="1"/>
  <c r="E141" i="1"/>
  <c r="F141" i="1" s="1"/>
  <c r="E142" i="1"/>
  <c r="F142" i="1" s="1"/>
  <c r="E140" i="1"/>
  <c r="F140" i="1" s="1"/>
  <c r="E133" i="1"/>
  <c r="F133" i="1" s="1"/>
  <c r="E99" i="1"/>
  <c r="F99" i="1" s="1"/>
  <c r="E100" i="1"/>
  <c r="F100" i="1" s="1"/>
  <c r="E92" i="1"/>
  <c r="F92" i="1" s="1"/>
  <c r="E66" i="1"/>
  <c r="F66" i="1" s="1"/>
  <c r="E67" i="1"/>
  <c r="F67" i="1" s="1"/>
  <c r="E68" i="1"/>
  <c r="F68" i="1" s="1"/>
  <c r="E65" i="1"/>
  <c r="F65" i="1" s="1"/>
  <c r="E75" i="1" l="1"/>
  <c r="F75" i="1" s="1"/>
  <c r="E76" i="1"/>
  <c r="F76" i="1" s="1"/>
  <c r="E77" i="1"/>
  <c r="F77" i="1" s="1"/>
  <c r="E74" i="1"/>
  <c r="F74" i="1" s="1"/>
  <c r="E11" i="1"/>
  <c r="F11" i="1" s="1"/>
  <c r="E13" i="1"/>
  <c r="F13" i="1" s="1"/>
  <c r="E15" i="1"/>
  <c r="F15" i="1" s="1"/>
  <c r="E19" i="1"/>
  <c r="F19" i="1" s="1"/>
  <c r="E20" i="1"/>
  <c r="F20" i="1" s="1"/>
  <c r="E21" i="1"/>
  <c r="F21" i="1" s="1"/>
  <c r="E22" i="1"/>
  <c r="F22" i="1" s="1"/>
  <c r="F8" i="1"/>
  <c r="E964" i="1" l="1"/>
  <c r="F964" i="1" s="1"/>
  <c r="E965" i="1"/>
  <c r="F965" i="1" s="1"/>
  <c r="E966" i="1"/>
  <c r="F966" i="1" s="1"/>
  <c r="E967" i="1"/>
  <c r="F967" i="1" s="1"/>
  <c r="E968" i="1"/>
  <c r="F968" i="1" s="1"/>
  <c r="E969" i="1"/>
  <c r="F969" i="1" s="1"/>
  <c r="E970" i="1"/>
  <c r="F970" i="1" s="1"/>
  <c r="E971" i="1"/>
  <c r="F971" i="1" s="1"/>
  <c r="E963" i="1"/>
  <c r="F963" i="1" s="1"/>
  <c r="E955" i="1"/>
  <c r="F955" i="1" s="1"/>
  <c r="E952" i="1"/>
  <c r="F952" i="1" s="1"/>
  <c r="E950" i="1"/>
  <c r="F950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17" i="1"/>
  <c r="F917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3" i="1"/>
  <c r="F853" i="1" s="1"/>
  <c r="E856" i="1"/>
  <c r="F856" i="1" s="1"/>
  <c r="E857" i="1"/>
  <c r="F857" i="1" s="1"/>
  <c r="E858" i="1"/>
  <c r="F858" i="1" s="1"/>
  <c r="E859" i="1"/>
  <c r="F859" i="1" s="1"/>
  <c r="E844" i="1"/>
  <c r="F844" i="1" s="1"/>
  <c r="E780" i="1"/>
  <c r="F780" i="1" s="1"/>
  <c r="E781" i="1"/>
  <c r="F781" i="1" s="1"/>
  <c r="E782" i="1"/>
  <c r="F782" i="1" s="1"/>
  <c r="E789" i="1"/>
  <c r="F789" i="1" s="1"/>
  <c r="E790" i="1"/>
  <c r="F790" i="1" s="1"/>
  <c r="E791" i="1"/>
  <c r="F791" i="1" s="1"/>
  <c r="E792" i="1"/>
  <c r="F792" i="1" s="1"/>
  <c r="E794" i="1"/>
  <c r="F794" i="1" s="1"/>
  <c r="E797" i="1"/>
  <c r="F797" i="1" s="1"/>
  <c r="E798" i="1"/>
  <c r="F798" i="1" s="1"/>
  <c r="E799" i="1"/>
  <c r="F799" i="1" s="1"/>
  <c r="E800" i="1"/>
  <c r="F800" i="1" s="1"/>
  <c r="E802" i="1"/>
  <c r="F802" i="1" s="1"/>
  <c r="E805" i="1"/>
  <c r="F805" i="1" s="1"/>
  <c r="E806" i="1"/>
  <c r="F806" i="1" s="1"/>
  <c r="E808" i="1"/>
  <c r="F808" i="1" s="1"/>
  <c r="E809" i="1"/>
  <c r="F809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779" i="1"/>
  <c r="F779" i="1" s="1"/>
  <c r="E764" i="1"/>
  <c r="F764" i="1" s="1"/>
  <c r="E739" i="1"/>
  <c r="F739" i="1" s="1"/>
  <c r="E740" i="1"/>
  <c r="F740" i="1" s="1"/>
  <c r="E742" i="1"/>
  <c r="F742" i="1" s="1"/>
  <c r="E743" i="1"/>
  <c r="F743" i="1" s="1"/>
  <c r="E744" i="1"/>
  <c r="F744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6" i="1"/>
  <c r="F756" i="1" s="1"/>
  <c r="E757" i="1"/>
  <c r="F757" i="1" s="1"/>
  <c r="E738" i="1"/>
  <c r="F738" i="1" s="1"/>
  <c r="E735" i="1"/>
  <c r="F735" i="1" s="1"/>
  <c r="E736" i="1"/>
  <c r="F736" i="1" s="1"/>
  <c r="E734" i="1"/>
  <c r="F734" i="1" s="1"/>
  <c r="E730" i="1"/>
  <c r="F730" i="1" s="1"/>
  <c r="E731" i="1"/>
  <c r="F731" i="1" s="1"/>
  <c r="E729" i="1"/>
  <c r="F729" i="1" s="1"/>
  <c r="E726" i="1"/>
  <c r="F726" i="1" s="1"/>
  <c r="E727" i="1"/>
  <c r="F727" i="1" s="1"/>
  <c r="E725" i="1"/>
  <c r="F725" i="1" s="1"/>
  <c r="E719" i="1"/>
  <c r="F719" i="1" s="1"/>
  <c r="E720" i="1"/>
  <c r="F720" i="1" s="1"/>
  <c r="E718" i="1"/>
  <c r="F718" i="1" s="1"/>
  <c r="E708" i="1"/>
  <c r="F708" i="1" s="1"/>
  <c r="E709" i="1"/>
  <c r="F709" i="1" s="1"/>
  <c r="E710" i="1"/>
  <c r="F710" i="1" s="1"/>
  <c r="E711" i="1"/>
  <c r="F711" i="1" s="1"/>
  <c r="E712" i="1"/>
  <c r="F712" i="1" s="1"/>
  <c r="E714" i="1"/>
  <c r="F714" i="1" s="1"/>
  <c r="E707" i="1"/>
  <c r="F707" i="1" s="1"/>
  <c r="F659" i="1"/>
  <c r="E654" i="1"/>
  <c r="F654" i="1" s="1"/>
  <c r="E655" i="1"/>
  <c r="F655" i="1" s="1"/>
  <c r="E657" i="1"/>
  <c r="F657" i="1" s="1"/>
  <c r="E658" i="1"/>
  <c r="F658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3" i="1"/>
  <c r="F643" i="1" s="1"/>
  <c r="E644" i="1"/>
  <c r="F644" i="1" s="1"/>
  <c r="E645" i="1"/>
  <c r="F645" i="1" s="1"/>
  <c r="E634" i="1"/>
  <c r="F634" i="1" s="1"/>
  <c r="E609" i="1"/>
  <c r="F609" i="1" s="1"/>
  <c r="E607" i="1"/>
  <c r="F607" i="1" s="1"/>
  <c r="E610" i="1"/>
  <c r="F610" i="1" s="1"/>
  <c r="E612" i="1"/>
  <c r="F612" i="1" s="1"/>
  <c r="E614" i="1"/>
  <c r="F614" i="1" s="1"/>
  <c r="E616" i="1"/>
  <c r="F616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06" i="1"/>
  <c r="F606" i="1" s="1"/>
  <c r="E588" i="1"/>
  <c r="F588" i="1" s="1"/>
  <c r="E590" i="1"/>
  <c r="F590" i="1" s="1"/>
  <c r="E595" i="1"/>
  <c r="F595" i="1" s="1"/>
  <c r="E598" i="1"/>
  <c r="F598" i="1" s="1"/>
  <c r="E586" i="1"/>
  <c r="F586" i="1" s="1"/>
  <c r="E544" i="1"/>
  <c r="F544" i="1" s="1"/>
  <c r="E545" i="1"/>
  <c r="F545" i="1" s="1"/>
  <c r="E546" i="1"/>
  <c r="F546" i="1" s="1"/>
  <c r="E547" i="1"/>
  <c r="F547" i="1" s="1"/>
  <c r="E549" i="1"/>
  <c r="F549" i="1" s="1"/>
  <c r="E550" i="1"/>
  <c r="F550" i="1" s="1"/>
  <c r="E552" i="1"/>
  <c r="F552" i="1" s="1"/>
  <c r="E553" i="1"/>
  <c r="F553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2" i="1"/>
  <c r="F562" i="1" s="1"/>
  <c r="E564" i="1"/>
  <c r="F564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43" i="1"/>
  <c r="F543" i="1" s="1"/>
  <c r="E515" i="1"/>
  <c r="F515" i="1" s="1"/>
  <c r="E518" i="1"/>
  <c r="F518" i="1" s="1"/>
  <c r="E519" i="1"/>
  <c r="F519" i="1" s="1"/>
  <c r="E521" i="1"/>
  <c r="F521" i="1" s="1"/>
  <c r="E522" i="1"/>
  <c r="F522" i="1" s="1"/>
  <c r="E525" i="1"/>
  <c r="F525" i="1" s="1"/>
  <c r="E526" i="1"/>
  <c r="F526" i="1" s="1"/>
  <c r="E527" i="1"/>
  <c r="F527" i="1" s="1"/>
  <c r="E528" i="1"/>
  <c r="F528" i="1" s="1"/>
  <c r="E530" i="1"/>
  <c r="F530" i="1" s="1"/>
  <c r="E531" i="1"/>
  <c r="F531" i="1" s="1"/>
  <c r="E514" i="1"/>
  <c r="F514" i="1" s="1"/>
  <c r="E422" i="1"/>
  <c r="F422" i="1" s="1"/>
  <c r="E423" i="1"/>
  <c r="F423" i="1" s="1"/>
  <c r="E421" i="1"/>
  <c r="F421" i="1" s="1"/>
  <c r="E408" i="1"/>
  <c r="F408" i="1" s="1"/>
  <c r="E409" i="1"/>
  <c r="F409" i="1" s="1"/>
  <c r="E410" i="1"/>
  <c r="F410" i="1" s="1"/>
  <c r="E411" i="1"/>
  <c r="F411" i="1" s="1"/>
  <c r="E412" i="1"/>
  <c r="F412" i="1" s="1"/>
  <c r="E398" i="1"/>
  <c r="F398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0" i="1"/>
  <c r="F320" i="1" s="1"/>
  <c r="E313" i="1"/>
  <c r="F313" i="1" s="1"/>
  <c r="E314" i="1"/>
  <c r="F314" i="1" s="1"/>
  <c r="E312" i="1"/>
  <c r="F312" i="1" s="1"/>
  <c r="E305" i="1"/>
  <c r="F305" i="1" s="1"/>
  <c r="E304" i="1"/>
  <c r="F304" i="1" s="1"/>
  <c r="E300" i="1"/>
  <c r="F300" i="1" s="1"/>
  <c r="E299" i="1"/>
  <c r="F299" i="1" s="1"/>
  <c r="F291" i="1"/>
  <c r="F293" i="1"/>
  <c r="E292" i="1"/>
  <c r="F292" i="1" s="1"/>
  <c r="E290" i="1"/>
  <c r="F290" i="1" s="1"/>
  <c r="E289" i="1"/>
  <c r="F289" i="1" s="1"/>
  <c r="E286" i="1"/>
  <c r="F286" i="1" s="1"/>
  <c r="F247" i="1"/>
  <c r="E246" i="1"/>
  <c r="F246" i="1" s="1"/>
  <c r="E248" i="1"/>
  <c r="F248" i="1" s="1"/>
  <c r="E249" i="1"/>
  <c r="F249" i="1" s="1"/>
  <c r="E250" i="1"/>
  <c r="F250" i="1" s="1"/>
  <c r="E254" i="1"/>
  <c r="F254" i="1" s="1"/>
  <c r="E255" i="1"/>
  <c r="F255" i="1" s="1"/>
  <c r="E256" i="1"/>
  <c r="F256" i="1" s="1"/>
  <c r="E257" i="1"/>
  <c r="F257" i="1" s="1"/>
  <c r="E260" i="1"/>
  <c r="F260" i="1" s="1"/>
  <c r="E261" i="1"/>
  <c r="F261" i="1" s="1"/>
  <c r="E245" i="1"/>
  <c r="F245" i="1" s="1"/>
  <c r="K8" i="7" l="1"/>
  <c r="E8" i="7"/>
  <c r="G8" i="7" s="1"/>
  <c r="K9" i="7"/>
  <c r="E9" i="7"/>
  <c r="G9" i="7" s="1"/>
  <c r="L9" i="7" s="1"/>
  <c r="K14" i="7"/>
  <c r="E14" i="7"/>
  <c r="G14" i="7" s="1"/>
  <c r="E10" i="7"/>
  <c r="G10" i="7" s="1"/>
  <c r="E11" i="7"/>
  <c r="J11" i="7" s="1"/>
  <c r="K11" i="7" s="1"/>
  <c r="E12" i="7"/>
  <c r="G12" i="7" s="1"/>
  <c r="E6" i="7"/>
  <c r="G6" i="7" s="1"/>
  <c r="E5" i="7"/>
  <c r="G5" i="7" s="1"/>
  <c r="E4" i="7"/>
  <c r="G4" i="7" s="1"/>
  <c r="K3" i="7"/>
  <c r="G11" i="7" l="1"/>
  <c r="H11" i="7" s="1"/>
  <c r="H12" i="7"/>
  <c r="H5" i="7"/>
  <c r="H10" i="7"/>
  <c r="H21" i="7" s="1"/>
  <c r="H6" i="7"/>
  <c r="L14" i="7"/>
  <c r="J6" i="7"/>
  <c r="K6" i="7" s="1"/>
  <c r="L6" i="7" s="1"/>
  <c r="L8" i="7"/>
  <c r="H4" i="7"/>
  <c r="J13" i="7"/>
  <c r="K13" i="7" s="1"/>
  <c r="G13" i="7"/>
  <c r="J4" i="7"/>
  <c r="K4" i="7" s="1"/>
  <c r="L4" i="7" s="1"/>
  <c r="J12" i="7"/>
  <c r="K12" i="7" s="1"/>
  <c r="L12" i="7" s="1"/>
  <c r="J10" i="7"/>
  <c r="K10" i="7" s="1"/>
  <c r="J5" i="7"/>
  <c r="K5" i="7" s="1"/>
  <c r="L5" i="7" s="1"/>
  <c r="L10" i="7" l="1"/>
  <c r="L11" i="7"/>
  <c r="H13" i="7"/>
  <c r="H17" i="7" s="1"/>
  <c r="L13" i="7"/>
  <c r="G17" i="7"/>
  <c r="J17" i="7"/>
  <c r="K17" i="7"/>
  <c r="K19" i="7" s="1"/>
  <c r="E4" i="4"/>
  <c r="E5" i="4"/>
  <c r="E6" i="4"/>
  <c r="E7" i="4"/>
  <c r="E8" i="4"/>
  <c r="E9" i="4"/>
  <c r="E10" i="4"/>
  <c r="E11" i="4"/>
  <c r="E12" i="4"/>
  <c r="E13" i="4"/>
  <c r="E14" i="4"/>
  <c r="E15" i="4"/>
  <c r="E3" i="4"/>
  <c r="L19" i="7" l="1"/>
  <c r="G21" i="7"/>
  <c r="G22" i="7" s="1"/>
  <c r="R130" i="2" l="1"/>
  <c r="S130" i="2" s="1"/>
  <c r="R131" i="2"/>
  <c r="S131" i="2" s="1"/>
  <c r="R132" i="2"/>
  <c r="S132" i="2" s="1"/>
  <c r="E16" i="2" l="1"/>
  <c r="F16" i="2" s="1"/>
  <c r="G16" i="2" s="1"/>
  <c r="I16" i="2" s="1"/>
  <c r="L16" i="2"/>
  <c r="M16" i="2" s="1"/>
  <c r="O16" i="2" s="1"/>
  <c r="E17" i="2"/>
  <c r="F17" i="2" s="1"/>
  <c r="G17" i="2" s="1"/>
  <c r="I17" i="2" s="1"/>
  <c r="L17" i="2"/>
  <c r="M17" i="2" s="1"/>
  <c r="O17" i="2" s="1"/>
  <c r="E18" i="2"/>
  <c r="F18" i="2" s="1"/>
  <c r="G18" i="2" s="1"/>
  <c r="I18" i="2" s="1"/>
  <c r="L18" i="2"/>
  <c r="M18" i="2" s="1"/>
  <c r="O18" i="2" s="1"/>
  <c r="E19" i="2"/>
  <c r="F19" i="2" s="1"/>
  <c r="G19" i="2" s="1"/>
  <c r="I19" i="2" s="1"/>
  <c r="L19" i="2"/>
  <c r="M19" i="2" s="1"/>
  <c r="O19" i="2" s="1"/>
  <c r="E25" i="2"/>
  <c r="F25" i="2" s="1"/>
  <c r="G25" i="2" s="1"/>
  <c r="I25" i="2" s="1"/>
  <c r="L25" i="2"/>
  <c r="M25" i="2" s="1"/>
  <c r="O25" i="2" s="1"/>
  <c r="E26" i="2"/>
  <c r="F26" i="2" s="1"/>
  <c r="G26" i="2" s="1"/>
  <c r="I26" i="2" s="1"/>
  <c r="L26" i="2"/>
  <c r="M26" i="2" s="1"/>
  <c r="O26" i="2" s="1"/>
  <c r="E27" i="2"/>
  <c r="F27" i="2" s="1"/>
  <c r="G27" i="2" s="1"/>
  <c r="I27" i="2" s="1"/>
  <c r="L27" i="2"/>
  <c r="M27" i="2" s="1"/>
  <c r="O27" i="2" s="1"/>
  <c r="E28" i="2"/>
  <c r="F28" i="2" s="1"/>
  <c r="G28" i="2" s="1"/>
  <c r="I28" i="2" s="1"/>
  <c r="L28" i="2"/>
  <c r="M28" i="2" s="1"/>
  <c r="O28" i="2" s="1"/>
  <c r="E43" i="2"/>
  <c r="F43" i="2" s="1"/>
  <c r="G43" i="2" s="1"/>
  <c r="C49" i="2"/>
  <c r="E49" i="2" s="1"/>
  <c r="F49" i="2" s="1"/>
  <c r="G49" i="2" s="1"/>
  <c r="C50" i="2"/>
  <c r="E50" i="2" s="1"/>
  <c r="F50" i="2" s="1"/>
  <c r="G50" i="2" s="1"/>
  <c r="E51" i="2"/>
  <c r="F51" i="2" s="1"/>
  <c r="G51" i="2" s="1"/>
  <c r="E90" i="2"/>
  <c r="F90" i="2" s="1"/>
  <c r="G90" i="2" s="1"/>
  <c r="E98" i="2"/>
  <c r="F98" i="2" s="1"/>
  <c r="G98" i="2" s="1"/>
  <c r="E99" i="2"/>
  <c r="F99" i="2" s="1"/>
  <c r="G99" i="2" s="1"/>
  <c r="I99" i="2" s="1"/>
  <c r="L99" i="2"/>
  <c r="M99" i="2" s="1"/>
  <c r="O99" i="2" s="1"/>
  <c r="E100" i="2"/>
  <c r="G100" i="2"/>
  <c r="I100" i="2" s="1"/>
  <c r="J100" i="2" s="1"/>
  <c r="E110" i="2"/>
  <c r="F110" i="2" s="1"/>
  <c r="G110" i="2" s="1"/>
  <c r="G111" i="2"/>
  <c r="E112" i="2"/>
  <c r="F112" i="2" s="1"/>
  <c r="G112" i="2" s="1"/>
  <c r="E118" i="2"/>
  <c r="F118" i="2" s="1"/>
  <c r="G118" i="2" s="1"/>
  <c r="E121" i="2"/>
  <c r="F121" i="2" s="1"/>
  <c r="G121" i="2" s="1"/>
  <c r="E134" i="2"/>
  <c r="F134" i="2" s="1"/>
  <c r="G134" i="2" s="1"/>
  <c r="E142" i="2"/>
  <c r="F142" i="2" s="1"/>
  <c r="G142" i="2" s="1"/>
  <c r="E144" i="2"/>
  <c r="F144" i="2" s="1"/>
  <c r="G144" i="2" s="1"/>
  <c r="E151" i="2"/>
  <c r="F151" i="2" s="1"/>
  <c r="G151" i="2" s="1"/>
  <c r="E153" i="2"/>
  <c r="F153" i="2" s="1"/>
  <c r="G153" i="2" s="1"/>
  <c r="E157" i="2"/>
  <c r="F157" i="2" s="1"/>
  <c r="G157" i="2" s="1"/>
  <c r="E159" i="2"/>
  <c r="F159" i="2"/>
  <c r="G159" i="2" s="1"/>
  <c r="I159" i="2" s="1"/>
  <c r="E192" i="2"/>
  <c r="F192" i="2" s="1"/>
  <c r="G192" i="2" s="1"/>
  <c r="E198" i="2"/>
  <c r="F198" i="2" s="1"/>
  <c r="G198" i="2" s="1"/>
  <c r="L100" i="2" l="1"/>
  <c r="M100" i="2" s="1"/>
  <c r="O100" i="2" s="1"/>
  <c r="I198" i="2"/>
  <c r="J198" i="2" s="1"/>
  <c r="I157" i="2"/>
  <c r="J157" i="2" s="1"/>
  <c r="I134" i="2"/>
  <c r="J134" i="2" s="1"/>
  <c r="I118" i="2"/>
  <c r="J118" i="2" s="1"/>
  <c r="I43" i="2"/>
  <c r="J43" i="2" s="1"/>
  <c r="I151" i="2"/>
  <c r="J151" i="2" s="1"/>
  <c r="I90" i="2"/>
  <c r="J90" i="2" s="1"/>
  <c r="I49" i="2"/>
  <c r="J49" i="2" s="1"/>
  <c r="I192" i="2"/>
  <c r="J192" i="2" s="1"/>
  <c r="I142" i="2"/>
  <c r="J142" i="2" s="1"/>
  <c r="I121" i="2"/>
  <c r="J121" i="2" s="1"/>
  <c r="I110" i="2"/>
  <c r="J110" i="2" s="1"/>
  <c r="I50" i="2"/>
  <c r="J50" i="2" s="1"/>
  <c r="I153" i="2"/>
  <c r="J153" i="2" s="1"/>
  <c r="I144" i="2"/>
  <c r="J144" i="2" s="1"/>
  <c r="I112" i="2"/>
  <c r="J112" i="2" s="1"/>
  <c r="I98" i="2"/>
  <c r="J98" i="2" s="1"/>
  <c r="I51" i="2"/>
  <c r="J51" i="2" s="1"/>
  <c r="J159" i="2"/>
  <c r="L157" i="2" l="1"/>
  <c r="M157" i="2" s="1"/>
  <c r="O157" i="2" s="1"/>
  <c r="L198" i="2"/>
  <c r="M198" i="2" s="1"/>
  <c r="O198" i="2" s="1"/>
  <c r="L153" i="2"/>
  <c r="M153" i="2" s="1"/>
  <c r="O153" i="2" s="1"/>
  <c r="L98" i="2"/>
  <c r="M98" i="2" s="1"/>
  <c r="O98" i="2" s="1"/>
  <c r="L134" i="2"/>
  <c r="M134" i="2" s="1"/>
  <c r="O134" i="2" s="1"/>
  <c r="L159" i="2"/>
  <c r="M159" i="2" s="1"/>
  <c r="O159" i="2" s="1"/>
  <c r="L112" i="2"/>
  <c r="M112" i="2" s="1"/>
  <c r="O112" i="2" s="1"/>
  <c r="L50" i="2"/>
  <c r="M50" i="2" s="1"/>
  <c r="O50" i="2" s="1"/>
  <c r="L142" i="2"/>
  <c r="M142" i="2" s="1"/>
  <c r="O142" i="2" s="1"/>
  <c r="L151" i="2"/>
  <c r="M151" i="2" s="1"/>
  <c r="O151" i="2" s="1"/>
  <c r="L51" i="2"/>
  <c r="M51" i="2" s="1"/>
  <c r="O51" i="2" s="1"/>
  <c r="L144" i="2"/>
  <c r="M144" i="2" s="1"/>
  <c r="O144" i="2" s="1"/>
  <c r="L110" i="2"/>
  <c r="M110" i="2" s="1"/>
  <c r="O110" i="2" s="1"/>
  <c r="L192" i="2"/>
  <c r="M192" i="2" s="1"/>
  <c r="O192" i="2" s="1"/>
  <c r="L121" i="2"/>
  <c r="M121" i="2" s="1"/>
  <c r="O121" i="2" s="1"/>
  <c r="L49" i="2"/>
  <c r="M49" i="2"/>
  <c r="O49" i="2" s="1"/>
  <c r="L43" i="2"/>
  <c r="M43" i="2" s="1"/>
  <c r="O43" i="2" s="1"/>
  <c r="L90" i="2"/>
  <c r="M90" i="2"/>
  <c r="O90" i="2" s="1"/>
  <c r="L118" i="2"/>
  <c r="M118" i="2" s="1"/>
  <c r="O118" i="2" s="1"/>
  <c r="P198" i="2" l="1"/>
  <c r="R198" i="2" s="1"/>
  <c r="S198" i="2" s="1"/>
  <c r="P192" i="2"/>
  <c r="R192" i="2" s="1"/>
  <c r="S192" i="2" s="1"/>
  <c r="P159" i="2"/>
  <c r="R159" i="2" s="1"/>
  <c r="S159" i="2" s="1"/>
  <c r="P157" i="2"/>
  <c r="R157" i="2" s="1"/>
  <c r="S157" i="2" s="1"/>
  <c r="P153" i="2"/>
  <c r="R153" i="2" s="1"/>
  <c r="S153" i="2" s="1"/>
  <c r="P151" i="2"/>
  <c r="R151" i="2" s="1"/>
  <c r="S151" i="2" s="1"/>
  <c r="P144" i="2"/>
  <c r="R144" i="2" s="1"/>
  <c r="S144" i="2" s="1"/>
  <c r="P142" i="2"/>
  <c r="R142" i="2" s="1"/>
  <c r="S142" i="2" s="1"/>
  <c r="P134" i="2"/>
  <c r="R134" i="2" s="1"/>
  <c r="S134" i="2" s="1"/>
  <c r="P121" i="2"/>
  <c r="R121" i="2" s="1"/>
  <c r="S121" i="2" s="1"/>
  <c r="P118" i="2"/>
  <c r="R118" i="2" s="1"/>
  <c r="S118" i="2" s="1"/>
  <c r="P112" i="2"/>
  <c r="R112" i="2" s="1"/>
  <c r="S112" i="2" s="1"/>
  <c r="P110" i="2"/>
  <c r="R110" i="2" s="1"/>
  <c r="S110" i="2" s="1"/>
  <c r="P100" i="2"/>
  <c r="R100" i="2" s="1"/>
  <c r="S100" i="2" s="1"/>
  <c r="P99" i="2"/>
  <c r="R99" i="2" s="1"/>
  <c r="S99" i="2" s="1"/>
  <c r="P98" i="2"/>
  <c r="R98" i="2" s="1"/>
  <c r="S98" i="2" s="1"/>
  <c r="P90" i="2"/>
  <c r="P51" i="2"/>
  <c r="R51" i="2" s="1"/>
  <c r="S51" i="2" s="1"/>
  <c r="P50" i="2"/>
  <c r="R50" i="2" s="1"/>
  <c r="S50" i="2" s="1"/>
  <c r="P49" i="2"/>
  <c r="R49" i="2" s="1"/>
  <c r="S49" i="2" s="1"/>
  <c r="P43" i="2"/>
  <c r="R43" i="2" s="1"/>
  <c r="S43" i="2" s="1"/>
  <c r="P28" i="2"/>
  <c r="R28" i="2" s="1"/>
  <c r="S28" i="2" s="1"/>
  <c r="P27" i="2"/>
  <c r="R27" i="2" s="1"/>
  <c r="S27" i="2" s="1"/>
  <c r="P26" i="2"/>
  <c r="R26" i="2" s="1"/>
  <c r="S26" i="2" s="1"/>
  <c r="P25" i="2"/>
  <c r="R25" i="2" s="1"/>
  <c r="S25" i="2" s="1"/>
  <c r="P19" i="2"/>
  <c r="R19" i="2" s="1"/>
  <c r="S19" i="2" s="1"/>
  <c r="P18" i="2"/>
  <c r="R18" i="2" s="1"/>
  <c r="S18" i="2" s="1"/>
  <c r="P17" i="2"/>
  <c r="R17" i="2" s="1"/>
  <c r="S17" i="2" s="1"/>
  <c r="P16" i="2"/>
  <c r="R16" i="2" s="1"/>
  <c r="S16" i="2" s="1"/>
  <c r="R90" i="2" l="1"/>
  <c r="S90" i="2" s="1"/>
</calcChain>
</file>

<file path=xl/comments1.xml><?xml version="1.0" encoding="utf-8"?>
<comments xmlns="http://schemas.openxmlformats.org/spreadsheetml/2006/main">
  <authors>
    <author>Nomthandazo Ngwenya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5.3% increase
</t>
        </r>
      </text>
    </comment>
    <comment ref="B423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refundable deposit
</t>
        </r>
      </text>
    </comment>
    <comment ref="B428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 1 per Week
</t>
        </r>
      </text>
    </comment>
    <comment ref="B429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R1 per week set on the system
</t>
        </r>
      </text>
    </comment>
    <comment ref="B804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CLOSED
</t>
        </r>
      </text>
    </comment>
  </commentList>
</comments>
</file>

<file path=xl/sharedStrings.xml><?xml version="1.0" encoding="utf-8"?>
<sst xmlns="http://schemas.openxmlformats.org/spreadsheetml/2006/main" count="1457" uniqueCount="829">
  <si>
    <t>Emadlangeni Municipality Tariffs</t>
  </si>
  <si>
    <t>ASSESSMENT RATES</t>
  </si>
  <si>
    <t>Increase %</t>
  </si>
  <si>
    <t>Increase Rate</t>
  </si>
  <si>
    <t>Assessment rates be determined as follows:</t>
  </si>
  <si>
    <t>1.</t>
  </si>
  <si>
    <t>In terms of the Municipal Property Rates Act, No. 6 of 2004, the general rate for the financial year is levied as follows:</t>
  </si>
  <si>
    <t>Agriculture properties used for agricultureal purposes (Rebates 50%)</t>
  </si>
  <si>
    <t>Agriculture properties used for other business and commercial purposes  (Rebates 50%)</t>
  </si>
  <si>
    <t>Smallholdings used for business/commercial/industrial purposes  (Rebates 50%)</t>
  </si>
  <si>
    <t>Business and commercial properties  (Rebates 10%)</t>
  </si>
  <si>
    <t>Business and commercial properties(with residential usage  (Rebates 10%)</t>
  </si>
  <si>
    <t>Industrial properties  (Rebates 10%)</t>
  </si>
  <si>
    <t>Land reform properties  (Rebates 100%)</t>
  </si>
  <si>
    <t xml:space="preserve">Mining properties </t>
  </si>
  <si>
    <t>Municipal properties</t>
  </si>
  <si>
    <t xml:space="preserve">Public benefit organisation </t>
  </si>
  <si>
    <t>Residential properties  (Rebates 20%)</t>
  </si>
  <si>
    <t xml:space="preserve">Vacant land (other than residential) </t>
  </si>
  <si>
    <t>Vacant land zoned residential (Rebates 10%)</t>
  </si>
  <si>
    <t>Public worship  (Rebates 100%)</t>
  </si>
  <si>
    <t>(b)</t>
  </si>
  <si>
    <t>Rebates granted in terms of the Rates Policy:</t>
  </si>
  <si>
    <t>Pensioners</t>
  </si>
  <si>
    <t>Disabled Persons</t>
  </si>
  <si>
    <t>Indigent Persons</t>
  </si>
  <si>
    <t>Child Headed Households</t>
  </si>
  <si>
    <r>
      <t xml:space="preserve">                                                        </t>
    </r>
    <r>
      <rPr>
        <b/>
        <i/>
        <u/>
        <sz val="11"/>
        <rFont val="Arial"/>
        <family val="2"/>
      </rPr>
      <t>EMADLANGENI MUNICIPALITY</t>
    </r>
  </si>
  <si>
    <t>ELECTRICITY</t>
  </si>
  <si>
    <t>Details</t>
  </si>
  <si>
    <t>2011/12</t>
  </si>
  <si>
    <t>2012/13</t>
  </si>
  <si>
    <t>2013/14</t>
  </si>
  <si>
    <t>2014/15</t>
  </si>
  <si>
    <t>2015/16</t>
  </si>
  <si>
    <t>2016/17</t>
  </si>
  <si>
    <t>Existing</t>
  </si>
  <si>
    <t>Proposed Tariffs</t>
  </si>
  <si>
    <t>Approved  Tariffs</t>
  </si>
  <si>
    <t>Approved Tariffs</t>
  </si>
  <si>
    <t>Vat Exclusive</t>
  </si>
  <si>
    <t>Increase Rate ®</t>
  </si>
  <si>
    <t xml:space="preserve">1. </t>
  </si>
  <si>
    <t>Residential Tariffs</t>
  </si>
  <si>
    <t>(a)</t>
  </si>
  <si>
    <t>Conventional Meters</t>
  </si>
  <si>
    <t>Vacant land :For each point of supply whether</t>
  </si>
  <si>
    <t xml:space="preserve">                      electricity is consumed or not, per</t>
  </si>
  <si>
    <r>
      <t xml:space="preserve">                      month or part thereof (</t>
    </r>
    <r>
      <rPr>
        <sz val="11"/>
        <color indexed="10"/>
        <rFont val="Century Gothic"/>
        <family val="2"/>
      </rPr>
      <t>Replace tariff with vacant land tariff)</t>
    </r>
  </si>
  <si>
    <r>
      <t xml:space="preserve">Energy Charge  </t>
    </r>
    <r>
      <rPr>
        <b/>
        <sz val="11"/>
        <color indexed="10"/>
        <rFont val="Century Gothic"/>
        <family val="2"/>
      </rPr>
      <t xml:space="preserve"> Block tariff.</t>
    </r>
  </si>
  <si>
    <t xml:space="preserve">       * Consumption 0 -   50Kwh (Only Indigents) [Free Basic Electricity]</t>
  </si>
  <si>
    <t xml:space="preserve">       * Consumption 0 -   50Kwh                         Rate Per Kwh ……</t>
  </si>
  <si>
    <t xml:space="preserve">       * Consumption 51 - 350Kwh                       Rate Per Kwh ……</t>
  </si>
  <si>
    <t xml:space="preserve">       * Consumption 351- 600Kwh                       Rate Per Kwh ……</t>
  </si>
  <si>
    <t xml:space="preserve">       * Consumption   &gt;   600Kwh                       Rate Per Kwh ……</t>
  </si>
  <si>
    <r>
      <t xml:space="preserve">Prepaid Meters  </t>
    </r>
    <r>
      <rPr>
        <b/>
        <sz val="11"/>
        <color indexed="10"/>
        <rFont val="Century Gothic"/>
        <family val="2"/>
      </rPr>
      <t>Block tariff</t>
    </r>
    <r>
      <rPr>
        <b/>
        <sz val="11"/>
        <rFont val="Century Gothic"/>
        <family val="2"/>
      </rPr>
      <t>.</t>
    </r>
  </si>
  <si>
    <t xml:space="preserve">Energy Charge </t>
  </si>
  <si>
    <t>( c)</t>
  </si>
  <si>
    <t>Commercial Tariffs</t>
  </si>
  <si>
    <t>State and business premises and miscellaneous consumers ( Lighting anc</t>
  </si>
  <si>
    <t>power combined) - State property, shops, chemists, bottle stores, motor</t>
  </si>
  <si>
    <t xml:space="preserve">garages, offices, workshops, warehouses, restaurants, coffee bars, </t>
  </si>
  <si>
    <t>cinemas and theatres, butcheries, dairies, boarding houses, consulting</t>
  </si>
  <si>
    <t xml:space="preserve">rooms, licensed hotels and living rooms on premises provided such </t>
  </si>
  <si>
    <t xml:space="preserve">living rooms are not served by separate meters, temporary and </t>
  </si>
  <si>
    <t>miscellaneous consumers not included in any other tariff.</t>
  </si>
  <si>
    <r>
      <t xml:space="preserve">Fixed Charge </t>
    </r>
    <r>
      <rPr>
        <sz val="11"/>
        <color indexed="10"/>
        <rFont val="Century Gothic"/>
        <family val="2"/>
      </rPr>
      <t>vacant land</t>
    </r>
    <r>
      <rPr>
        <sz val="11"/>
        <rFont val="Century Gothic"/>
        <family val="2"/>
      </rPr>
      <t>: For each point of supply whether electricity</t>
    </r>
  </si>
  <si>
    <t xml:space="preserve">                           is consumed or not, per month or part</t>
  </si>
  <si>
    <t xml:space="preserve">                          there of………………………….</t>
  </si>
  <si>
    <r>
      <t xml:space="preserve">                         </t>
    </r>
    <r>
      <rPr>
        <b/>
        <sz val="11"/>
        <rFont val="Century Gothic"/>
        <family val="2"/>
      </rPr>
      <t>Installed Capacity</t>
    </r>
  </si>
  <si>
    <t xml:space="preserve">                           ( in KVA)</t>
  </si>
  <si>
    <t xml:space="preserve">                                         &lt;50</t>
  </si>
  <si>
    <t>Conventional Meters Basic Charge</t>
  </si>
  <si>
    <t>(aa)</t>
  </si>
  <si>
    <t xml:space="preserve">State property, miscellaneous, industries and business premises </t>
  </si>
  <si>
    <t xml:space="preserve">where such businesses are conducted together (Lighting and power </t>
  </si>
  <si>
    <t>combined).Connection applications exceeding existing network capacity</t>
  </si>
  <si>
    <t xml:space="preserve"> will be supplied by way of special agreement. The required alterations</t>
  </si>
  <si>
    <t xml:space="preserve">and transformer switch gear and accommodation therefore must be </t>
  </si>
  <si>
    <t xml:space="preserve">supplied by the consumer at his own cost, subject to the approval of the </t>
  </si>
  <si>
    <t xml:space="preserve">Council's Electrical Engineer. Any alterations to the aforementioned </t>
  </si>
  <si>
    <t>installations will be carried on account of the consumer.</t>
  </si>
  <si>
    <t>(bb)</t>
  </si>
  <si>
    <t xml:space="preserve">In payment of the charge referred to in the preceding clauses has not </t>
  </si>
  <si>
    <t>been made on or before the last working day of the month following</t>
  </si>
  <si>
    <t>the month during which the service has been rendered, the Council</t>
  </si>
  <si>
    <t>will disconnect the electricity supply.</t>
  </si>
  <si>
    <t>(cc)</t>
  </si>
  <si>
    <t xml:space="preserve">In the case of Government or Provincial Departments, charge will be </t>
  </si>
  <si>
    <t>made by agreement in terms of the NERSA requirements.</t>
  </si>
  <si>
    <t>(dd)</t>
  </si>
  <si>
    <t>All applicants for current to be supplied under 3.1 shall undertake to</t>
  </si>
  <si>
    <t xml:space="preserve">give three months written notice if they require that the supply be </t>
  </si>
  <si>
    <t xml:space="preserve">discontinued and to pay the minimum charge of 25% of the avarage </t>
  </si>
  <si>
    <t>consumption of the last twelve months or less for a period of 12 months.</t>
  </si>
  <si>
    <t>This will not apply if the supply is transfered.</t>
  </si>
  <si>
    <t>(d)</t>
  </si>
  <si>
    <r>
      <t xml:space="preserve">Fixed Charge </t>
    </r>
    <r>
      <rPr>
        <sz val="11"/>
        <color indexed="10"/>
        <rFont val="Century Gothic"/>
        <family val="2"/>
      </rPr>
      <t>Vacant Land</t>
    </r>
    <r>
      <rPr>
        <sz val="11"/>
        <rFont val="Century Gothic"/>
        <family val="2"/>
      </rPr>
      <t xml:space="preserve"> for each stand whether electricity </t>
    </r>
  </si>
  <si>
    <t xml:space="preserve">                           is consumed or not, per month or part </t>
  </si>
  <si>
    <t xml:space="preserve">                           thereof…………………..</t>
  </si>
  <si>
    <r>
      <t xml:space="preserve">                           </t>
    </r>
    <r>
      <rPr>
        <b/>
        <sz val="11"/>
        <rFont val="Century Gothic"/>
        <family val="2"/>
      </rPr>
      <t>Installed Capacity</t>
    </r>
  </si>
  <si>
    <t xml:space="preserve">                           (in KVA)</t>
  </si>
  <si>
    <t xml:space="preserve">                                        &gt;50</t>
  </si>
  <si>
    <t>( e)</t>
  </si>
  <si>
    <t>Industrial Tarrif</t>
  </si>
  <si>
    <t>Basic Charge</t>
  </si>
  <si>
    <t xml:space="preserve">                                     …….with a minimum /maximum demand</t>
  </si>
  <si>
    <t xml:space="preserve">                                            charge of 75% of the installed load</t>
  </si>
  <si>
    <t>(f)</t>
  </si>
  <si>
    <t>Consumer Deposit</t>
  </si>
  <si>
    <t>Each applicant for a supply of electricity shall complete a aplication of servise with the municipality that will form the service level agreement.</t>
  </si>
  <si>
    <r>
      <t xml:space="preserve">Each applicant for a supply of </t>
    </r>
    <r>
      <rPr>
        <sz val="11"/>
        <color indexed="10"/>
        <rFont val="Century Gothic"/>
        <family val="2"/>
      </rPr>
      <t>convertional</t>
    </r>
    <r>
      <rPr>
        <sz val="11"/>
        <rFont val="Century Gothic"/>
        <family val="2"/>
      </rPr>
      <t xml:space="preserve"> electricity shall pay to the municipality a </t>
    </r>
  </si>
  <si>
    <t xml:space="preserve">deposit which is sufficient to cover the estimated cost of supply to the </t>
  </si>
  <si>
    <t>property concerned for two months with a minimum of:</t>
  </si>
  <si>
    <t>Domestic………………………………………….</t>
  </si>
  <si>
    <t xml:space="preserve">     </t>
  </si>
  <si>
    <t>Business………………………………………….</t>
  </si>
  <si>
    <t>(g)</t>
  </si>
  <si>
    <t>Connection fees ( new point of supply)</t>
  </si>
  <si>
    <t xml:space="preserve">See conditions aa, bb, cc, dd for large connections exeeding network </t>
  </si>
  <si>
    <t>capacity,</t>
  </si>
  <si>
    <t>Residential -60A Single Phase[Conventional &amp; Prepaid]…</t>
  </si>
  <si>
    <t>cable only up to borderline of property.</t>
  </si>
  <si>
    <t>Commercial</t>
  </si>
  <si>
    <t xml:space="preserve">     (i) Single Phase…………………………….</t>
  </si>
  <si>
    <t xml:space="preserve">         cable only up to borderline of property.</t>
  </si>
  <si>
    <t xml:space="preserve">     (ii) Three Phase [Conventional Meter]…Actual cost plus 15% + VAT</t>
  </si>
  <si>
    <t xml:space="preserve">     (iii) Three Phase[ Prepayment Meter]Owner Supply meter</t>
  </si>
  <si>
    <t>Industrial-Three Phase[Convectional Meter]  Actual cost plus 15% + VAT</t>
  </si>
  <si>
    <t>for all consumers</t>
  </si>
  <si>
    <t>Cable per Meter</t>
  </si>
  <si>
    <t>(h)</t>
  </si>
  <si>
    <t>Conversion Fees for Existing Points of Supply</t>
  </si>
  <si>
    <t>All other connections                                Actual cost plus 15% + VAT</t>
  </si>
  <si>
    <t>(i)</t>
  </si>
  <si>
    <t>8. Remedial Action Charges</t>
  </si>
  <si>
    <t xml:space="preserve">Reconnection in the event of a cut-off due to non-payment of a </t>
  </si>
  <si>
    <t xml:space="preserve">      conventionally meter supply………………………….</t>
  </si>
  <si>
    <t>Where supply is reconnected illegally, meter by-passed or sabotaged</t>
  </si>
  <si>
    <t xml:space="preserve">      and or prosecution……………………………………</t>
  </si>
  <si>
    <t>(j)</t>
  </si>
  <si>
    <t>Service Charges</t>
  </si>
  <si>
    <t xml:space="preserve">Transfer Fees: Payable by a new consumer when ownership of a </t>
  </si>
  <si>
    <t xml:space="preserve">                           conventionally meters supply charges hands- connection</t>
  </si>
  <si>
    <t xml:space="preserve">                           fee (All consumers)……………</t>
  </si>
  <si>
    <t>Special Meter Reading Fee: Payable when a special meter reading is</t>
  </si>
  <si>
    <t xml:space="preserve">                                              done at the cunstomers request…………</t>
  </si>
  <si>
    <t>Call Out Fee: Payable when an Electrician is called out due to a</t>
  </si>
  <si>
    <t xml:space="preserve">                         supply interruption and the fault is found to be on the</t>
  </si>
  <si>
    <t xml:space="preserve">                         customer's installation</t>
  </si>
  <si>
    <t>Meter Test Fee: Payable when a meter test is requested by the</t>
  </si>
  <si>
    <t>Provided that the amount will be refunded if the test proves the consumer's</t>
  </si>
  <si>
    <t>meter is reading more than 3% in excess of the correct measure. Every</t>
  </si>
  <si>
    <t xml:space="preserve">meter shall be deemed and accepted as correct unless it has an average </t>
  </si>
  <si>
    <t>error greater than 3%</t>
  </si>
  <si>
    <t>The Municipal Council reserves to itself and by this clause is empowerd to</t>
  </si>
  <si>
    <t>average the consumption of electric energy for any period during which a</t>
  </si>
  <si>
    <t>meter shall be found to be out of order or has been removed for testing . In</t>
  </si>
  <si>
    <t>such case the consumption of electric energy for any period during which a</t>
  </si>
  <si>
    <t>rate as that recorded by the meter before being defective or after it has been</t>
  </si>
  <si>
    <t>re-fixed or as that recorded by any other meter by which the defective meter</t>
  </si>
  <si>
    <t>may have been replaced.</t>
  </si>
  <si>
    <t>Replacement of Ready Board/only in special sercumstances.Cost + 15%</t>
  </si>
  <si>
    <t>Cost + 15%</t>
  </si>
  <si>
    <t>Preferred that ready board be supplied by client.</t>
  </si>
  <si>
    <t>(k)</t>
  </si>
  <si>
    <t>Availability Charge</t>
  </si>
  <si>
    <t>Plots with no consumption.</t>
  </si>
  <si>
    <t>Residential Plots</t>
  </si>
  <si>
    <t xml:space="preserve"> Per plot zoned as residential, with improvements which are</t>
  </si>
  <si>
    <t xml:space="preserve"> connected or not connected to the Council's electricity network</t>
  </si>
  <si>
    <t>or  if such property can reasonably be connected, per month</t>
  </si>
  <si>
    <t xml:space="preserve">     or part thereof…………………………………..</t>
  </si>
  <si>
    <t>Other than Residential Properties</t>
  </si>
  <si>
    <t xml:space="preserve">     Per plot zoned other than residential, with improvements</t>
  </si>
  <si>
    <t xml:space="preserve">      which are connected or not connected to the Council's </t>
  </si>
  <si>
    <t xml:space="preserve">     electricity network if such property can reasonably be</t>
  </si>
  <si>
    <t xml:space="preserve">     so connected, per month or part thereof………………</t>
  </si>
  <si>
    <t xml:space="preserve">REFUSE REMOVAL SERVICES </t>
  </si>
  <si>
    <t>Charges for refuse removal services</t>
  </si>
  <si>
    <t>Residetial properties</t>
  </si>
  <si>
    <t>Churches</t>
  </si>
  <si>
    <t>Business, Industrial and State Properties</t>
  </si>
  <si>
    <t>Schools,Hostels, Boarding Houses and Sports clubs</t>
  </si>
  <si>
    <t>Montly fixed Charges on vacant stands</t>
  </si>
  <si>
    <t>(c)</t>
  </si>
  <si>
    <t>Cleaning of vacant plots</t>
  </si>
  <si>
    <t>Plots not exceeding 4000m2</t>
  </si>
  <si>
    <t>Plots in excess of 4000m2</t>
  </si>
  <si>
    <t>(e )</t>
  </si>
  <si>
    <t xml:space="preserve">Rubbish dumbed on the pavement in front of the dweling or empty plots will be removed by the municipality without any notice with account to the occupant and / or owner, per load. </t>
  </si>
  <si>
    <t xml:space="preserve">RENTAL OF MUNICIPAL PROPERTY </t>
  </si>
  <si>
    <t>Municipal Flats</t>
  </si>
  <si>
    <t>Marlotthii Flat 1-8</t>
  </si>
  <si>
    <t>Marlotthii Flat 9-12</t>
  </si>
  <si>
    <t>Marlotthii Flat 13-16</t>
  </si>
  <si>
    <t>Municipal Houses</t>
  </si>
  <si>
    <t>46 Scheppers Street</t>
  </si>
  <si>
    <t>56 Hoog Street</t>
  </si>
  <si>
    <t>64 Plein Street</t>
  </si>
  <si>
    <t>131A Plein Street</t>
  </si>
  <si>
    <t>122A Plein Street</t>
  </si>
  <si>
    <t>25 Tambotie Street</t>
  </si>
  <si>
    <t>Khayalethu rentals House 1-56</t>
  </si>
  <si>
    <t>Khayalethu rentals House 57-60</t>
  </si>
  <si>
    <t>Khayalethu rentals House 61</t>
  </si>
  <si>
    <t>IEC Office</t>
  </si>
  <si>
    <t>STREET, TRAFFIC AND TAXI RANK FEES</t>
  </si>
  <si>
    <t xml:space="preserve"> </t>
  </si>
  <si>
    <t>Taxi Permit, per annum</t>
  </si>
  <si>
    <t>2.</t>
  </si>
  <si>
    <t>Bus Permit, per Annum</t>
  </si>
  <si>
    <t>3.</t>
  </si>
  <si>
    <t>Application for duplicate permit to use bus/taxi rank</t>
  </si>
  <si>
    <t>Keeping of vehicle in custody, per day or part</t>
  </si>
  <si>
    <t>Tracing fees</t>
  </si>
  <si>
    <t>HIRING OF FACILITIES</t>
  </si>
  <si>
    <t xml:space="preserve">HIRE OF TOWN HALL, SUPPER ROOM &amp; COMMUNITY HALL </t>
  </si>
  <si>
    <t xml:space="preserve">Deposits for Hiring of Halls/Supper Room </t>
  </si>
  <si>
    <t>Town Hall</t>
  </si>
  <si>
    <t>Supper room</t>
  </si>
  <si>
    <t>Community Hall</t>
  </si>
  <si>
    <t>Hire of Town Hall, Supper Room and Community Hall</t>
  </si>
  <si>
    <t>Town Hall and Community Hall</t>
  </si>
  <si>
    <t>[Monday to Thursday]</t>
  </si>
  <si>
    <t>Hire for commercial purposes, dances, banquets, perfomances, concerts, film shows, bazaars, boxing and wrestling matches and beer festivals, per hour.</t>
  </si>
  <si>
    <t>Hire for weddings, anniversaries and children's parties, per hour</t>
  </si>
  <si>
    <t>Hire for political meetings, per hour</t>
  </si>
  <si>
    <t>Hire for exhibitions of arts and crafts, art exhibitions, industrial and commercial exhibitions where the hall is required for longer than one day only, or part thereof, per hour.</t>
  </si>
  <si>
    <t>Hire for exhibitions of arts and crafts, art exhibitions, industrial and commercial exhibitions where the hall is required for longer than one day, per day</t>
  </si>
  <si>
    <t>Hire for non-profit organisations referred to in section 111(1)(a) of Ordinance No 25 of 1974 per hour.</t>
  </si>
  <si>
    <t>Preparation of functions contemplated in 1 to 6 above</t>
  </si>
  <si>
    <t>Rehearsals, per day of part thereof</t>
  </si>
  <si>
    <t xml:space="preserve">Hire of Supper Room </t>
  </si>
  <si>
    <t>Hire of hall and facilities by non-residents</t>
  </si>
  <si>
    <t>[Friday to Saturdays]</t>
  </si>
  <si>
    <t>The tariff to hire the Town Hall and Community Hall on Fridays and Saturdays the normal tariff for hire mentioned 1-9 above plus 25%</t>
  </si>
  <si>
    <t>[Sunday and Public Holidays]</t>
  </si>
  <si>
    <t>NOTE:</t>
  </si>
  <si>
    <t xml:space="preserve">·  Deposits will be forfeited in the event of any breakages, </t>
  </si>
  <si>
    <t xml:space="preserve">    damage and or loss of Council property.</t>
  </si>
  <si>
    <t xml:space="preserve">·  Deposits will be forfeited in the event of the tenant not </t>
  </si>
  <si>
    <t xml:space="preserve">     switching off the lights and or any other electrical </t>
  </si>
  <si>
    <t xml:space="preserve">     appliance resulting in the unnecessary loss of electricity.</t>
  </si>
  <si>
    <t xml:space="preserve">·  No reservations will be made and no date for any hall will </t>
  </si>
  <si>
    <t xml:space="preserve">    be reserved unless the amount for the hired  </t>
  </si>
  <si>
    <t xml:space="preserve">    accommodation together with the refundable deposit has    </t>
  </si>
  <si>
    <t xml:space="preserve">    been paid in full.</t>
  </si>
  <si>
    <t xml:space="preserve">·  that the full rental amount, except the deposit, will be </t>
  </si>
  <si>
    <t xml:space="preserve">    forfeited to Council when the hirer cancels or postpones a </t>
  </si>
  <si>
    <t xml:space="preserve">    reservation, unless Council is notified in writing at least </t>
  </si>
  <si>
    <t xml:space="preserve">    fourteen (14) days prior to the reserved date and that </t>
  </si>
  <si>
    <t xml:space="preserve">    Council receives the cancellation on the fourteenth (14) </t>
  </si>
  <si>
    <t xml:space="preserve">    day prior to the date of the occurrence.</t>
  </si>
  <si>
    <t xml:space="preserve">·  the hirer shall clean and re-arrange the abovementioned </t>
  </si>
  <si>
    <t xml:space="preserve">    halls within the time permitted by the caretaker, failing </t>
  </si>
  <si>
    <t xml:space="preserve">    which he/she shall forfeit the deposit paid.</t>
  </si>
  <si>
    <t xml:space="preserve">·  the functions of hiring out of halls is the responsibility of  </t>
  </si>
  <si>
    <t xml:space="preserve">     the Manager : Corporate Services who is authorised to  </t>
  </si>
  <si>
    <t xml:space="preserve">     increase the minimum deposit if he/she so requires. </t>
  </si>
  <si>
    <t xml:space="preserve">Ù   that the halls be made available free of charge for the </t>
  </si>
  <si>
    <t xml:space="preserve">           purpose of examinations by a lawful institution of the </t>
  </si>
  <si>
    <t xml:space="preserve">           Department of Education.</t>
  </si>
  <si>
    <t xml:space="preserve">    Ù    that all facilities and services concerned shall in the </t>
  </si>
  <si>
    <t xml:space="preserve">           discretion of Council, be made available free of </t>
  </si>
  <si>
    <t xml:space="preserve">           charge for the civic mayoral functions, function and </t>
  </si>
  <si>
    <t xml:space="preserve">           meetings held by the Council, municipal election and  </t>
  </si>
  <si>
    <t xml:space="preserve">           any other functions approved by Council.</t>
  </si>
  <si>
    <t>Deposit</t>
  </si>
  <si>
    <t>Hire by groups/individuals/organisations using the park</t>
  </si>
  <si>
    <t xml:space="preserve">HIRE OF EQUIPMENT PER HOUR </t>
  </si>
  <si>
    <t>Truck with mounted crane 5 ton and driver</t>
  </si>
  <si>
    <t>Truck with Cherry Picker and driver</t>
  </si>
  <si>
    <t>Bell Wheel Loader</t>
  </si>
  <si>
    <t>Tractor/Trench Plough and driver</t>
  </si>
  <si>
    <t>Trailer/ Rotivator and driver</t>
  </si>
  <si>
    <t>Big Roller</t>
  </si>
  <si>
    <t>Concrete Mixer</t>
  </si>
  <si>
    <t>Plate Compactor</t>
  </si>
  <si>
    <t>Generator</t>
  </si>
  <si>
    <t>Sludge Pump</t>
  </si>
  <si>
    <t>Portable Water Rump</t>
  </si>
  <si>
    <t>Tarrif to hire equipment is at per hour</t>
  </si>
  <si>
    <t xml:space="preserve"> PUBLIC LIBRARIES</t>
  </si>
  <si>
    <t>Admission Fees</t>
  </si>
  <si>
    <t>Payable by persons other than residents and ratepayers of the municipality payable in advace on 1 January, per annum</t>
  </si>
  <si>
    <t>Adults</t>
  </si>
  <si>
    <t>Children under the age of 18 years</t>
  </si>
  <si>
    <t>Temporary admission per  period of 30 continous days or part therof</t>
  </si>
  <si>
    <t>Library Fines</t>
  </si>
  <si>
    <t>The following charges shall be payable by borrower on overdue library material</t>
  </si>
  <si>
    <t>Other Library Material (per day or part thereof)</t>
  </si>
  <si>
    <t>Damage to books</t>
  </si>
  <si>
    <t>(e)</t>
  </si>
  <si>
    <t>Damage or loss of records, videos,CD's or any library material</t>
  </si>
  <si>
    <t xml:space="preserve">no such fine shall – </t>
  </si>
  <si>
    <t xml:space="preserve">            (aa)  in the case of videos/talking books, exceed   </t>
  </si>
  <si>
    <t xml:space="preserve">             seven rand per video/talking books;</t>
  </si>
  <si>
    <t xml:space="preserve">            (bb)  in the case of books contemplated by  </t>
  </si>
  <si>
    <t xml:space="preserve">            paragraph  </t>
  </si>
  <si>
    <t xml:space="preserve">                     (b) – </t>
  </si>
  <si>
    <t xml:space="preserve">                    (aaa)  exceed five rand per book, and</t>
  </si>
  <si>
    <t xml:space="preserve">                    (bbb)  be payable where the provisions of this </t>
  </si>
  <si>
    <t xml:space="preserve">                               subparagraph have not been brought to </t>
  </si>
  <si>
    <t xml:space="preserve">                               the attention of the borrower at the time </t>
  </si>
  <si>
    <t xml:space="preserve">                               when such book is issued, and</t>
  </si>
  <si>
    <t xml:space="preserve">            (cc)  in the case of any other library material </t>
  </si>
  <si>
    <t xml:space="preserve">                   (aaa)  in respect of material borrowed by an  </t>
  </si>
  <si>
    <t xml:space="preserve">                              adult person, exceed six rand, and</t>
  </si>
  <si>
    <t xml:space="preserve">                   (bbb)  in respect of material borrowed by any </t>
  </si>
  <si>
    <t xml:space="preserve">                              other person, exceed three rand, and</t>
  </si>
  <si>
    <t xml:space="preserve">(ii)           the librarian may remit any such find if, in his </t>
  </si>
  <si>
    <t xml:space="preserve">           opinion, the failure to return any such film, book       </t>
  </si>
  <si>
    <t xml:space="preserve">           or any library material timeously was due to    </t>
  </si>
  <si>
    <t xml:space="preserve">           circumstances beyond the control of the   </t>
  </si>
  <si>
    <t xml:space="preserve">           borrower.</t>
  </si>
  <si>
    <t>Photostat copies - per A4 copy (Black and White)</t>
  </si>
  <si>
    <t>For printing, per A4 copy (Black and White)</t>
  </si>
  <si>
    <t>PROTECTION SERVICES</t>
  </si>
  <si>
    <t>Fire Fighting services</t>
  </si>
  <si>
    <t>Within the Council’s Area of Jurisdiction</t>
  </si>
  <si>
    <t xml:space="preserve">For the first  hour or part thereof </t>
  </si>
  <si>
    <t xml:space="preserve">For each subsequent hour or part thereof </t>
  </si>
  <si>
    <t>Plus expenses in respect of material or chemicals used in connection with fighting of fire</t>
  </si>
  <si>
    <t>(c )</t>
  </si>
  <si>
    <t xml:space="preserve">For each additional machine or pump per hour or part thereof  </t>
  </si>
  <si>
    <t>1.2</t>
  </si>
  <si>
    <t xml:space="preserve">Outside the Council’s Area of Jurisdiction </t>
  </si>
  <si>
    <t xml:space="preserve">For the first machine or pump, per hour or part thereof </t>
  </si>
  <si>
    <t>For each additional machine or pump, per hour or part thereof</t>
  </si>
  <si>
    <t>For the forward and return journey,  for each machine, per km or part thereof</t>
  </si>
  <si>
    <t>For the purposes of the charges payable in terms of 1.2.1 and 1.2.2 time shall be calculated from the time the machines leave the fire station until their return.</t>
  </si>
  <si>
    <t>REMOVAL OF WATER</t>
  </si>
  <si>
    <t>For the use of a pump, other than for the fire- fighting purposes</t>
  </si>
  <si>
    <t xml:space="preserve">For the use of fire hoses, per length </t>
  </si>
  <si>
    <t>PROTECTION DUTIES</t>
  </si>
  <si>
    <t xml:space="preserve">Per fireman per performance </t>
  </si>
  <si>
    <t>Provided that between 24:00 and 06:00 double the tariff shall be charged</t>
  </si>
  <si>
    <t>4.</t>
  </si>
  <si>
    <t>Checking, testing, reloading and cleaning of fire extinguishers and testing and repair of fire hoses and hose reels.</t>
  </si>
  <si>
    <t>Fire extinguishers:  For each fire extinguisher:</t>
  </si>
  <si>
    <t>Actual cost of contents and material plus 10% for handling and labour</t>
  </si>
  <si>
    <t xml:space="preserve">Fire hoses : Test, per length : R25,60 plus R25,60 </t>
  </si>
  <si>
    <t>per patch</t>
  </si>
  <si>
    <t xml:space="preserve">Hose reels : Test, per reel : </t>
  </si>
  <si>
    <t>5.</t>
  </si>
  <si>
    <t>For special services rendered by the fire department on approval of the fire chief, and which no tariffs have been determined, the following is payable:</t>
  </si>
  <si>
    <t>Services rendered by an officer, per hour or part thereof</t>
  </si>
  <si>
    <t>Services rendered by a fireman, excluding an officer, per hour, part thereof</t>
  </si>
  <si>
    <t>6.</t>
  </si>
  <si>
    <t>Traffic Department Staff</t>
  </si>
  <si>
    <t>Costs for the application to close a section of road, to have special supervisory duties done during marathons, rallies, escorts and any other matter with regards to the use of public roads and/or which necessitates the use of Traffic personnel</t>
  </si>
  <si>
    <t>Per Traffic Officer</t>
  </si>
  <si>
    <t>.</t>
  </si>
  <si>
    <t>CEMETERIES</t>
  </si>
  <si>
    <t>The following fees are payable upon request to bury a deceased within the cemeteries, the control of which is vested in Council</t>
  </si>
  <si>
    <t>Where the deceased immediately before his death was resident in council's area of jurisdiction or alternately reserved a site.</t>
  </si>
  <si>
    <t>New Cemetry</t>
  </si>
  <si>
    <t>Old Cemetry &amp; Khayalethu Cemetry</t>
  </si>
  <si>
    <t>Exhumation fee</t>
  </si>
  <si>
    <t>Burial of Ashes (for each burial)</t>
  </si>
  <si>
    <t>where the grave is dug deeper than 2m with a maximum of 2,5m an additional payment of the tariff in accordance with scales (a) and (b)</t>
  </si>
  <si>
    <t>900mm</t>
  </si>
  <si>
    <t>Burial Permit</t>
  </si>
  <si>
    <t>Where the deceased immediately before his death was resident outside council's area of jurisdiction or alternately reserved a site.</t>
  </si>
  <si>
    <t>TOWN PLANNING</t>
  </si>
  <si>
    <t>A cheque/cash payable to Emadlangeni Municipality as application and advertisement fee</t>
  </si>
  <si>
    <t>Application Fee</t>
  </si>
  <si>
    <t>Search Fee</t>
  </si>
  <si>
    <t>Amendment of a Scheme</t>
  </si>
  <si>
    <t>Consent in terms of a Scheme</t>
  </si>
  <si>
    <t>Subdivision of land up to 5 pieces of land:</t>
  </si>
  <si>
    <t xml:space="preserve">                                                               Basic fee</t>
  </si>
  <si>
    <t xml:space="preserve">                                                               Plus per subdivision + Remainder</t>
  </si>
  <si>
    <t>Subdivision of land over 5 pieces of land:</t>
  </si>
  <si>
    <t xml:space="preserve">                                                                Basic fee</t>
  </si>
  <si>
    <t xml:space="preserve">                            Plus per subdivision + Remainder</t>
  </si>
  <si>
    <t xml:space="preserve">Subdivisions for Government-subsidised Townships for low-income housing project      </t>
  </si>
  <si>
    <t xml:space="preserve">Plus per subdivision + Remainder </t>
  </si>
  <si>
    <t>Relaxation of municipal omnibus servitudes:</t>
  </si>
  <si>
    <t>Alteration, suspension and deletion of condition of title relating to land:</t>
  </si>
  <si>
    <t>Development situated outside the area of a scheme:</t>
  </si>
  <si>
    <t>Alteration, suspension and deletion of condition of approval relating to land:</t>
  </si>
  <si>
    <t>Temporal closure of public space/Road</t>
  </si>
  <si>
    <t>Relaxation of Building lines ( Per side)</t>
  </si>
  <si>
    <t>Establishing of Township</t>
  </si>
  <si>
    <t>1.20</t>
  </si>
  <si>
    <t>Extension of Township</t>
  </si>
  <si>
    <t>1.21</t>
  </si>
  <si>
    <t>Zoning Certificate</t>
  </si>
  <si>
    <t>1.22</t>
  </si>
  <si>
    <t xml:space="preserve">Rezoning &gt; 1 hector </t>
  </si>
  <si>
    <t>1.23</t>
  </si>
  <si>
    <t>Rezoning 1&lt; 5 Hectors</t>
  </si>
  <si>
    <t>1.24</t>
  </si>
  <si>
    <t>Rezoning  5&lt;10 Hectors</t>
  </si>
  <si>
    <t>1.25</t>
  </si>
  <si>
    <t>Rezoning 15&lt; hectors</t>
  </si>
  <si>
    <t xml:space="preserve">  BUILDING PLANS</t>
  </si>
  <si>
    <t>Examination and Considerations of Plans</t>
  </si>
  <si>
    <t>Valuation up to R50,000 per R100 or part thereof</t>
  </si>
  <si>
    <t xml:space="preserve">Subject to minimum charge of </t>
  </si>
  <si>
    <t>Valuation over R50,000 per R100.00 or part thereof</t>
  </si>
  <si>
    <t>For examination and consideration of plans which became invalid in terms of Council's Building Bylaws, upon relodging of such plans</t>
  </si>
  <si>
    <t>-  Tariff as stated under 1. above.</t>
  </si>
  <si>
    <t>For the issue of permit for small alterations to buildings and concrete or stone walls</t>
  </si>
  <si>
    <t>Private Swimming Pools</t>
  </si>
  <si>
    <t>For inspection and consideration of building plans</t>
  </si>
  <si>
    <t>MISCELLANEOUS SERVICES</t>
  </si>
  <si>
    <t>Search fee, per plan, documents or file produced for inspection excluding inspection of council's minutes</t>
  </si>
  <si>
    <t>Certified copy of extract from minutes and/or hearings per 100 words or part thereof</t>
  </si>
  <si>
    <t>Valuation roll, per copy</t>
  </si>
  <si>
    <t>Voter’s roll, per copy, per ward</t>
  </si>
  <si>
    <t>Extract of bylaws, per page or part thereof</t>
  </si>
  <si>
    <t>Standard bylaws as per price paid by Council for  copies obtained from the Provincial Administration plus 10%</t>
  </si>
  <si>
    <t xml:space="preserve">7. </t>
  </si>
  <si>
    <t>Prints or plans, per copy per meter or part thereof</t>
  </si>
  <si>
    <t>8.</t>
  </si>
  <si>
    <t>Prescribed fee for the lodging of a notice of appeal in terms of section 160(3) of Ordinance no 25 of 1974.</t>
  </si>
  <si>
    <t>No person shall exercise the right to appeal unless  his notice of appeal is accompanied by the prescribed fee; provided that such fee shall be refunded to any person who pursues his appeal to its conslusion or arrives at a compromise with the valuator.</t>
  </si>
  <si>
    <t>9.</t>
  </si>
  <si>
    <t>Any other certificate or permit in terms of section 265(5) of Ordinance no 25 of 1974</t>
  </si>
  <si>
    <t>10.</t>
  </si>
  <si>
    <t>For the construction of drive through culverts to a  lot, for the second or subsequent entrances to a maximum width of 4.5m per culvert</t>
  </si>
  <si>
    <t>Where concrete pipes are used for such culvert</t>
  </si>
  <si>
    <t>Where a dish culvert is constructed</t>
  </si>
  <si>
    <t>Sale of river sand, topsoil and gravel at the following tariffs per ton</t>
  </si>
  <si>
    <t>Summonses and notices received from other local authorities to be served locally, per occasion</t>
  </si>
  <si>
    <t>Business Registration Tariff</t>
  </si>
  <si>
    <t>This tariff is payable annual by each and every business within the municipality, irrespective of if the business needs a licence or not</t>
  </si>
  <si>
    <t>Charges : Administration Related</t>
  </si>
  <si>
    <t>Copies of computer printout invoices/statements  per copy</t>
  </si>
  <si>
    <t>Copies of computer printout history/transactions per copy</t>
  </si>
  <si>
    <t>Copies of receipts per copy</t>
  </si>
  <si>
    <t xml:space="preserve">Issue of Demand Letter        </t>
  </si>
  <si>
    <t>Issue of a Final Notice</t>
  </si>
  <si>
    <t>Issue of a Notice of Handing Over</t>
  </si>
  <si>
    <t xml:space="preserve">Issue of sundry letters relating to debt collection </t>
  </si>
  <si>
    <t xml:space="preserve">Making of a phone call </t>
  </si>
  <si>
    <t>16</t>
  </si>
  <si>
    <t>Advertisement and auctioneer’s fees</t>
  </si>
  <si>
    <t>Banner Levy</t>
  </si>
  <si>
    <t>A refundable deposit for temporal advertisment by political parties and/or ward councillors, any institution or organisation</t>
  </si>
  <si>
    <t>Election Deposit</t>
  </si>
  <si>
    <t>Election Advertisment (unlimited Posters)</t>
  </si>
  <si>
    <t xml:space="preserve">Removal of posters, should council be required to remove any poster  after period of advertisment deposit will be fortited </t>
  </si>
  <si>
    <t>Trading Shelters</t>
  </si>
  <si>
    <t>Monthly rental per trading shelter as per permit</t>
  </si>
  <si>
    <t>Daily rental per trading shelter</t>
  </si>
  <si>
    <t xml:space="preserve"> Refundable key deposit</t>
  </si>
  <si>
    <t xml:space="preserve">(a) </t>
  </si>
  <si>
    <t xml:space="preserve">Facsimile </t>
  </si>
  <si>
    <t xml:space="preserve">Transmission charges per A4 size </t>
  </si>
  <si>
    <t>Receiving charges per A4 size</t>
  </si>
  <si>
    <t>Cost of the re-issue of a valid receipt number………</t>
  </si>
  <si>
    <t xml:space="preserve">GAME PARK AND CARAVAN PARK </t>
  </si>
  <si>
    <t>BALELE RECREATION RESORT</t>
  </si>
  <si>
    <t>Picnic Area [All Day Visitor Tariff]</t>
  </si>
  <si>
    <t>Pedestrian, Bicycle, Horse</t>
  </si>
  <si>
    <t>Per Car (limited to 5 persons per vehicle – more than five will qualify for additional vehicle)</t>
  </si>
  <si>
    <t xml:space="preserve">Per Combi/Mini Bus Up to 10 Persons </t>
  </si>
  <si>
    <t>Per Combi/Mini Bus from 10 to 35 Persons</t>
  </si>
  <si>
    <t xml:space="preserve">Per Passenger Bus </t>
  </si>
  <si>
    <t xml:space="preserve">Per Motorcycle </t>
  </si>
  <si>
    <t>Annual Ticket / Disc</t>
  </si>
  <si>
    <t>Emadlangeni Municipal Residents only</t>
  </si>
  <si>
    <t>(Year begins 1 July and ends 30 June ensuing Year)</t>
  </si>
  <si>
    <t>The following individuals are entitled to a 50% rebate on provision of proof of their status:</t>
  </si>
  <si>
    <t>-  Pensioners over the age of 65 years</t>
  </si>
  <si>
    <t>- any person receiving a disability grant</t>
  </si>
  <si>
    <t>KZ 253 School Busses per bus</t>
  </si>
  <si>
    <t>ACCOMODATION</t>
  </si>
  <si>
    <t>Peak =weekends, nignt before public holiday &amp; KZN school holidays</t>
  </si>
  <si>
    <t>Rondavels</t>
  </si>
  <si>
    <t>every additional person</t>
  </si>
  <si>
    <t>Cottages</t>
  </si>
  <si>
    <t>Off- season contractors in week rate: per person</t>
  </si>
  <si>
    <t>Breakage Deposit (Peak &amp; Off peak)</t>
  </si>
  <si>
    <t>CARAVAN/CAMPING SITE</t>
  </si>
  <si>
    <t>Peak Season: Per night 1 caravan and 1  tent and 2 vehicle</t>
  </si>
  <si>
    <t>(Site limited to 6 persons)</t>
  </si>
  <si>
    <t>Every additional person</t>
  </si>
  <si>
    <t>Every additional vehicle (Max 2/site)</t>
  </si>
  <si>
    <t>Off- Season: Per night 1 caravan and 1 tent and 2 vehicle</t>
  </si>
  <si>
    <t>Remote Deposit on 3.1 &amp; 3.2 (Peak &amp; Off Peak)</t>
  </si>
  <si>
    <t>Fixed tariff for permanent caravan per month(limited to 2 persons)</t>
  </si>
  <si>
    <t>Every additional person per day</t>
  </si>
  <si>
    <t>Remote Deposit (Peak &amp; Off Peak)</t>
  </si>
  <si>
    <t>The Municipal Manager has authority to grant a 50% discount to pensioners(on proof of their status) and rallies as from 1 july 1998.</t>
  </si>
  <si>
    <t>LAPA</t>
  </si>
  <si>
    <t>Big Lapa (Picnic Area)</t>
  </si>
  <si>
    <t>- Tariff per occasion (Limited to 20 cars , entrance limited to picnic area)</t>
  </si>
  <si>
    <t>Every additional car pay normal entrance fee</t>
  </si>
  <si>
    <t>ENTRANCE FEES</t>
  </si>
  <si>
    <t xml:space="preserve">ACCOMMODATION </t>
  </si>
  <si>
    <t>Lodges</t>
  </si>
  <si>
    <t>Peak Season</t>
  </si>
  <si>
    <t>- Giraffe per night(Limited to 3 persons)\</t>
  </si>
  <si>
    <t>- Kudu per night(Limited to 9 persons)\</t>
  </si>
  <si>
    <t>- Impala per night(Limited to 4 persons)\</t>
  </si>
  <si>
    <t>- Zebra per night(Limited to 4 persons)\</t>
  </si>
  <si>
    <t>Extra Persons in any of Lodges</t>
  </si>
  <si>
    <t>Off Season</t>
  </si>
  <si>
    <t>Per extra Person</t>
  </si>
  <si>
    <t>Encuba Bush Camping Site</t>
  </si>
  <si>
    <t>Peak Season per night for 1 caravan or tent and 1 vehicle (Site limited to 6 persons)</t>
  </si>
  <si>
    <t>Off Season per night for 1 caravan or tent and 1 vehicle (Site limited to 6 persons)</t>
  </si>
  <si>
    <t>Cancellation fee : is 10% of Deposit paid</t>
  </si>
  <si>
    <t>GAME PRODUCTS</t>
  </si>
  <si>
    <t>Sale of Meat Produce</t>
  </si>
  <si>
    <t>Dry Biltong Bulk [&gt; 5kg</t>
  </si>
  <si>
    <t xml:space="preserve">Dry Droëwors Bulk (&gt; 5kg) </t>
  </si>
  <si>
    <t xml:space="preserve">Biltong Packed Retail </t>
  </si>
  <si>
    <t>Droëwors Packed Retail</t>
  </si>
  <si>
    <t xml:space="preserve">Wet Biltong Bulk (&gt; 10kg) </t>
  </si>
  <si>
    <t xml:space="preserve">Wet Droëwors Bulk (&gt; 10kg) </t>
  </si>
  <si>
    <t>Deboned Venison per kg</t>
  </si>
  <si>
    <t>Venison Prime Cuts (Chops and Steaks)  per kg</t>
  </si>
  <si>
    <t>Venison Potjie  per kg</t>
  </si>
  <si>
    <t>Whole Portions (Leg, Shoulder or Saddle per kg</t>
  </si>
  <si>
    <t>Whole Carcass  per kg</t>
  </si>
  <si>
    <t>Venison Wors Packed per kg</t>
  </si>
  <si>
    <t>Venison Mince  per kg</t>
  </si>
  <si>
    <t>Red Offal  per kg</t>
  </si>
  <si>
    <t>Bones per kg</t>
  </si>
  <si>
    <t>Liver and Kidneys  per kg</t>
  </si>
  <si>
    <t>Rough Offal/Tripe  per kg</t>
  </si>
  <si>
    <t>Game Patties per kg</t>
  </si>
  <si>
    <t>Sosaties  per kg</t>
  </si>
  <si>
    <t>Sale of Artefacts</t>
  </si>
  <si>
    <t>Sale of Hides and Skins</t>
  </si>
  <si>
    <t xml:space="preserve">Blue Wildebeest [Full Skins] </t>
  </si>
  <si>
    <t>Impala</t>
  </si>
  <si>
    <t>Blesbuck</t>
  </si>
  <si>
    <t>Kudu</t>
  </si>
  <si>
    <t xml:space="preserve">Grey Duiker </t>
  </si>
  <si>
    <t xml:space="preserve">Red Hartebeest </t>
  </si>
  <si>
    <t>Zebra</t>
  </si>
  <si>
    <t>Giraffe</t>
  </si>
  <si>
    <t>Warthogs</t>
  </si>
  <si>
    <t>Eland</t>
  </si>
  <si>
    <t>Rooikat</t>
  </si>
  <si>
    <t>Reedbuck</t>
  </si>
  <si>
    <t>Blue Wildebeest [Capes</t>
  </si>
  <si>
    <t xml:space="preserve">Impala [Capes] </t>
  </si>
  <si>
    <t>Kudu [Capes]</t>
  </si>
  <si>
    <t xml:space="preserve">Blesbuck [Capes] </t>
  </si>
  <si>
    <t>Animals on Offer to Venison Hunters</t>
  </si>
  <si>
    <t>[Hunting tariffs applicable to hunters, professional hunters and hunting outfitters]</t>
  </si>
  <si>
    <t>SPECIES</t>
  </si>
  <si>
    <t>Impala Knypkop</t>
  </si>
  <si>
    <t>Impala Penkop/Yearling</t>
  </si>
  <si>
    <t>Hunting</t>
  </si>
  <si>
    <t>Venison Hunting</t>
  </si>
  <si>
    <t>Tariff per Day</t>
  </si>
  <si>
    <t>Daily Hunting Tariff (Resident)</t>
  </si>
  <si>
    <t>Use of Vehicle (Half Day)</t>
  </si>
  <si>
    <t>Use of Vehicle (Full Day)</t>
  </si>
  <si>
    <t>Missed shot</t>
  </si>
  <si>
    <t>Shot and wounded animal will be paid in full</t>
  </si>
  <si>
    <t>Use of Park Vehicles during Hunting by Hunters</t>
  </si>
  <si>
    <t>Hire of vehicles and driver for one day</t>
  </si>
  <si>
    <t>Hire of vehicles and driver for half day</t>
  </si>
  <si>
    <t xml:space="preserve">Sale of Live Game </t>
  </si>
  <si>
    <t>Blue Wildebeast Male</t>
  </si>
  <si>
    <t>Blue Wildebeast Female</t>
  </si>
  <si>
    <t>Impala Adult Male</t>
  </si>
  <si>
    <t>Impala Adult Female</t>
  </si>
  <si>
    <t>Impala Knypkop Ram</t>
  </si>
  <si>
    <t>Common Duiker Male</t>
  </si>
  <si>
    <t>Common Duiker Femal</t>
  </si>
  <si>
    <t>Blesbuck Male</t>
  </si>
  <si>
    <t>Blesbuck Female</t>
  </si>
  <si>
    <t>Eland Male</t>
  </si>
  <si>
    <t>Eland Female</t>
  </si>
  <si>
    <t>Kudu Male</t>
  </si>
  <si>
    <t>Kudu Female</t>
  </si>
  <si>
    <t>Zebra Male</t>
  </si>
  <si>
    <t>Zebra Female</t>
  </si>
  <si>
    <t>Giraffe Male</t>
  </si>
  <si>
    <t>Giraffe Female</t>
  </si>
  <si>
    <t>Waterbuck Male</t>
  </si>
  <si>
    <t xml:space="preserve">Waterbuck Female </t>
  </si>
  <si>
    <t>Red Hartebeast Male</t>
  </si>
  <si>
    <t xml:space="preserve">Red Hartebeast Female </t>
  </si>
  <si>
    <t>Nyala Male</t>
  </si>
  <si>
    <t xml:space="preserve">Nyala Female </t>
  </si>
  <si>
    <t xml:space="preserve">Mountain Reedbuck Male </t>
  </si>
  <si>
    <t>Mountain Reedbuck Female</t>
  </si>
  <si>
    <t>Warthog</t>
  </si>
  <si>
    <t xml:space="preserve">Warthog Female </t>
  </si>
  <si>
    <t>Bushbuck Male</t>
  </si>
  <si>
    <t>Buschbuck Female</t>
  </si>
  <si>
    <t>Participant are expected to fire one shot and put down the animal</t>
  </si>
  <si>
    <t>- Penalty: Tariff per missed shot</t>
  </si>
  <si>
    <t>Sale of Firewood (per bundle)</t>
  </si>
  <si>
    <t>Hiring/Usage of Abattoir Facilities</t>
  </si>
  <si>
    <t>- Storage of carcasses per carcases (Max 5 days) per day</t>
  </si>
  <si>
    <t>- Added Ingredients</t>
  </si>
  <si>
    <t xml:space="preserve">     Skins(wors/Drywors) per bundle</t>
  </si>
  <si>
    <t xml:space="preserve">     Fat per kg</t>
  </si>
  <si>
    <t xml:space="preserve">     Spice per kg</t>
  </si>
  <si>
    <t>- Process Carcass</t>
  </si>
  <si>
    <t>Small (Duiker) 1 - 20kg</t>
  </si>
  <si>
    <t xml:space="preserve">Med "A" (Imp Ewe + Knypkop, MRB, Springbuck) 20 - 32 kg </t>
  </si>
  <si>
    <t>Med "B" (Imp Ram, Blesbuck, Warthog) 32 - 65kg</t>
  </si>
  <si>
    <t>Large "A" (Kudu cow, BWB Cow, Red hartebeast, Nyala bull) 65 - 100kg</t>
  </si>
  <si>
    <t>Large "B" (Kudu bull, BWB Bull, Waterbuck Bull, Zebra) 100 - 180kg</t>
  </si>
  <si>
    <t xml:space="preserve">X-Large (Eland) 180 - 400 kg </t>
  </si>
  <si>
    <t xml:space="preserve">XX-Large (Giraffe Bull &gt; 400 kg </t>
  </si>
  <si>
    <t>Skining Small Carcasses</t>
  </si>
  <si>
    <t xml:space="preserve">Skinning Large Carcasses </t>
  </si>
  <si>
    <t>Three phase installation cost Actual cost +15%+Vat</t>
  </si>
  <si>
    <t xml:space="preserve">                                              done at the customers request…………</t>
  </si>
  <si>
    <t>Posters (100 or part there of)</t>
  </si>
  <si>
    <t>1.10</t>
  </si>
  <si>
    <t>All applicants for current to be supplied under (aa) shall undertake to</t>
  </si>
  <si>
    <t xml:space="preserve">         cable is supplied only up to borderline of property.</t>
  </si>
  <si>
    <t>- Second connection to a stand  Actual cost +VAT</t>
  </si>
  <si>
    <t>- Cable per Meter</t>
  </si>
  <si>
    <t>Three phase cable</t>
  </si>
  <si>
    <t>Single phase household cable</t>
  </si>
  <si>
    <t>Airdec cable</t>
  </si>
  <si>
    <t>Residential properties (pensioners, retirees,disabled) -10% of the original tariff</t>
  </si>
  <si>
    <t>Charge for removal, per vehicle is Actual cost+15% +VAT</t>
  </si>
  <si>
    <t>2.1</t>
  </si>
  <si>
    <t>2.2</t>
  </si>
  <si>
    <t>2.4</t>
  </si>
  <si>
    <t>2.5</t>
  </si>
  <si>
    <t>2.6</t>
  </si>
  <si>
    <t>2.7</t>
  </si>
  <si>
    <t>2.8</t>
  </si>
  <si>
    <t>2.9</t>
  </si>
  <si>
    <t>2.3</t>
  </si>
  <si>
    <t>2.10</t>
  </si>
  <si>
    <t>2.11</t>
  </si>
  <si>
    <t>2.12</t>
  </si>
  <si>
    <t>Business/Industrial/Other</t>
  </si>
  <si>
    <t>Alterations and minor works</t>
  </si>
  <si>
    <t>Alterations and minor works flat rate</t>
  </si>
  <si>
    <t>Encroachment penalty fee</t>
  </si>
  <si>
    <t>Any transgression of building regulations</t>
  </si>
  <si>
    <t>Building line relaxation fee</t>
  </si>
  <si>
    <t>Building lines flat rate</t>
  </si>
  <si>
    <t>Application fee for offences of buildings</t>
  </si>
  <si>
    <t>Building without approved building plans</t>
  </si>
  <si>
    <t>Building in contravention of a notice prohibiting any building works</t>
  </si>
  <si>
    <t>Failure to demolish, alter or safeguard</t>
  </si>
  <si>
    <t>Failure to give notice of intention to commence erection or demolishing of a building</t>
  </si>
  <si>
    <t>Preventing a building control officer in execution of his/her duties</t>
  </si>
  <si>
    <t>Submitting false or misleading information</t>
  </si>
  <si>
    <t>Failure to provide certificate for plumbing, electrical and  engineering if required</t>
  </si>
  <si>
    <t>Use of a building for the purpose other than the purpose shown on building plans</t>
  </si>
  <si>
    <t>Deviation from approved building plans(structure and roof)</t>
  </si>
  <si>
    <t>Failure to safeguard a swimming pool</t>
  </si>
  <si>
    <t>Demolishing fee</t>
  </si>
  <si>
    <t>Submitting plans for the existing structure (As built plan)</t>
  </si>
  <si>
    <t>Failure to remove building materials</t>
  </si>
  <si>
    <t>Failure to arrange inspections (e,g foundation, wall, roof and final inspection)</t>
  </si>
  <si>
    <t>Building Plans &amp; Encroachment Penalties</t>
  </si>
  <si>
    <t xml:space="preserve">Each applicant for a supply of convertional electricity shall pay to the municipality a </t>
  </si>
  <si>
    <t>Residential properties (Indigent) -100% Rebate</t>
  </si>
  <si>
    <t xml:space="preserve">Uncle Deli Spar Parking </t>
  </si>
  <si>
    <t xml:space="preserve">Lost books </t>
  </si>
  <si>
    <t>Lost Membership Card</t>
  </si>
  <si>
    <t>will be paid based on the price of the item</t>
  </si>
  <si>
    <t>For printing, per A4 copy (Colour)</t>
  </si>
  <si>
    <t>For printing, per A3 copy (Black and White)</t>
  </si>
  <si>
    <t>For printing, per A3 copy (Colour)</t>
  </si>
  <si>
    <t>1.26</t>
  </si>
  <si>
    <t>Old Cemetry &amp; Khayalethu Cemetry (Adult)</t>
  </si>
  <si>
    <t>New Cemetry (Adult)</t>
  </si>
  <si>
    <t>New Cemetry (Children)</t>
  </si>
  <si>
    <t>Old Cemetry &amp; Khayalethu Cemetry( Children)</t>
  </si>
  <si>
    <t>Marlothii Flats Storage</t>
  </si>
  <si>
    <t>MTN Tower</t>
  </si>
  <si>
    <t>Vodacom Tower</t>
  </si>
  <si>
    <t>2017/18</t>
  </si>
  <si>
    <t>VAT Exclusive</t>
  </si>
  <si>
    <t>Video, CD,DVD or Talking Books (per week)</t>
  </si>
  <si>
    <t>Books (per week)</t>
  </si>
  <si>
    <t>ApprovedTariffs</t>
  </si>
  <si>
    <r>
      <t xml:space="preserve">                                                        </t>
    </r>
    <r>
      <rPr>
        <b/>
        <i/>
        <u/>
        <sz val="11"/>
        <rFont val="Arial"/>
        <family val="2"/>
      </rPr>
      <t>2017/2018 TARIFF OF CHARGES</t>
    </r>
    <r>
      <rPr>
        <b/>
        <i/>
        <sz val="11"/>
        <rFont val="Arial"/>
        <family val="2"/>
      </rPr>
      <t xml:space="preserve"> </t>
    </r>
  </si>
  <si>
    <t xml:space="preserve">Total average Increase applied for all domestic converntional and prepaid consumers is 1.88% </t>
  </si>
  <si>
    <t>Energy Charge…………………………..72.02c/Kwh + VAT</t>
  </si>
  <si>
    <t>Maximum Demand Charge…………….R188.80/KVA + VAT</t>
  </si>
  <si>
    <t xml:space="preserve">Second connection to a stand  Actual cost </t>
  </si>
  <si>
    <t>Prepaid Meters Energy Charge………………1.6665c/Kwh + VAT</t>
  </si>
  <si>
    <t>Conventional Meters Energy Charge………………R1.4927/Kwh + VAT</t>
  </si>
  <si>
    <t>Single phase househld cable</t>
  </si>
  <si>
    <t xml:space="preserve">                         ( All customers)………………R213.98 + VAT</t>
  </si>
  <si>
    <t xml:space="preserve">                             customer……………………R341.20+ VAT</t>
  </si>
  <si>
    <t>Mr W Mtusva</t>
  </si>
  <si>
    <t>Acting CFO</t>
  </si>
  <si>
    <r>
      <t xml:space="preserve">                                                        </t>
    </r>
    <r>
      <rPr>
        <b/>
        <i/>
        <u/>
        <sz val="11"/>
        <color theme="1"/>
        <rFont val="Arial"/>
        <family val="2"/>
      </rPr>
      <t>EMADLANGENI MUNICIPALITY</t>
    </r>
  </si>
  <si>
    <t xml:space="preserve">                      month or part thereof (Replace tariff with vacant land tariff)</t>
  </si>
  <si>
    <r>
      <t xml:space="preserve">Energy Charge  </t>
    </r>
    <r>
      <rPr>
        <b/>
        <sz val="11"/>
        <color theme="1"/>
        <rFont val="Arial"/>
        <family val="2"/>
      </rPr>
      <t xml:space="preserve"> Block tariff.</t>
    </r>
  </si>
  <si>
    <t>Prepaid Meters  Block tariff.</t>
  </si>
  <si>
    <t>Fixed Charge vacant land: For each point of supply whether electricity</t>
  </si>
  <si>
    <r>
      <t xml:space="preserve">                         </t>
    </r>
    <r>
      <rPr>
        <b/>
        <sz val="11"/>
        <color theme="1"/>
        <rFont val="Arial"/>
        <family val="2"/>
      </rPr>
      <t>Installed Capacity</t>
    </r>
  </si>
  <si>
    <r>
      <t xml:space="preserve">                           </t>
    </r>
    <r>
      <rPr>
        <b/>
        <sz val="11"/>
        <color theme="1"/>
        <rFont val="Arial"/>
        <family val="2"/>
      </rPr>
      <t>Installed Capacity</t>
    </r>
  </si>
  <si>
    <r>
      <t xml:space="preserve">NOTE:  </t>
    </r>
    <r>
      <rPr>
        <sz val="11"/>
        <color theme="1"/>
        <rFont val="Arial"/>
        <family val="2"/>
      </rPr>
      <t>Permanent residence in relation to any person means a ratepayer or consumer of municipal services and their immediate families where such person has been resident in the Council's area of jurisdiction for a continuous period exceeding 3 months. The submission of a current consumer account will serve as proof of permanent residence.</t>
    </r>
  </si>
  <si>
    <r>
      <t xml:space="preserve">Copies of documents    </t>
    </r>
    <r>
      <rPr>
        <b/>
        <sz val="11"/>
        <color theme="1"/>
        <rFont val="Arial"/>
        <family val="2"/>
      </rPr>
      <t>A4</t>
    </r>
  </si>
  <si>
    <r>
      <t xml:space="preserve">                                          </t>
    </r>
    <r>
      <rPr>
        <b/>
        <sz val="11"/>
        <color theme="1"/>
        <rFont val="Arial"/>
        <family val="2"/>
      </rPr>
      <t xml:space="preserve"> A5</t>
    </r>
  </si>
  <si>
    <r>
      <t xml:space="preserve">Cancellation of approved layout plan:          </t>
    </r>
    <r>
      <rPr>
        <b/>
        <sz val="11"/>
        <color theme="1"/>
        <rFont val="Arial"/>
        <family val="2"/>
      </rPr>
      <t>Basic fee</t>
    </r>
  </si>
  <si>
    <r>
      <t xml:space="preserve">Consolidation of land:                                </t>
    </r>
    <r>
      <rPr>
        <b/>
        <sz val="11"/>
        <color theme="1"/>
        <rFont val="Arial"/>
        <family val="2"/>
      </rPr>
      <t>Basic fee</t>
    </r>
  </si>
  <si>
    <r>
      <t xml:space="preserve">                                                               </t>
    </r>
    <r>
      <rPr>
        <b/>
        <sz val="11"/>
        <color theme="1"/>
        <rFont val="Arial"/>
        <family val="2"/>
      </rPr>
      <t>PLUS per component</t>
    </r>
  </si>
  <si>
    <r>
      <t xml:space="preserve">Preparation of Service Agreements:            </t>
    </r>
    <r>
      <rPr>
        <b/>
        <sz val="11"/>
        <color theme="1"/>
        <rFont val="Arial"/>
        <family val="2"/>
      </rPr>
      <t>Basic fee</t>
    </r>
  </si>
  <si>
    <r>
      <t xml:space="preserve">                                                               </t>
    </r>
    <r>
      <rPr>
        <b/>
        <sz val="11"/>
        <color theme="1"/>
        <rFont val="Arial"/>
        <family val="2"/>
      </rPr>
      <t>Basic fee</t>
    </r>
  </si>
  <si>
    <r>
      <t xml:space="preserve">Closure of municipal road:                          </t>
    </r>
    <r>
      <rPr>
        <b/>
        <sz val="11"/>
        <color theme="1"/>
        <rFont val="Arial"/>
        <family val="2"/>
      </rPr>
      <t>Basic fee (Permanent)</t>
    </r>
  </si>
  <si>
    <r>
      <t xml:space="preserve">Closure of public place:                             </t>
    </r>
    <r>
      <rPr>
        <b/>
        <sz val="11"/>
        <color theme="1"/>
        <rFont val="Arial"/>
        <family val="2"/>
      </rPr>
      <t xml:space="preserve"> Basic fee (Permanent)</t>
    </r>
  </si>
  <si>
    <r>
      <t>Any new structure less than 50m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– flat rate</t>
    </r>
  </si>
  <si>
    <r>
      <t>Any new structure exceeding 50m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– rate per m</t>
    </r>
    <r>
      <rPr>
        <vertAlign val="superscript"/>
        <sz val="11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</si>
  <si>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PEAK SEASON</t>
    </r>
    <r>
      <rPr>
        <sz val="10"/>
        <color theme="1"/>
        <rFont val="Arial"/>
        <family val="2"/>
      </rPr>
      <t>: per night (1-2 persons)</t>
    </r>
  </si>
  <si>
    <r>
      <rPr>
        <b/>
        <sz val="10"/>
        <color theme="1"/>
        <rFont val="Arial"/>
        <family val="2"/>
      </rPr>
      <t>PEAK SEASON</t>
    </r>
    <r>
      <rPr>
        <sz val="11"/>
        <color theme="1"/>
        <rFont val="Arial"/>
        <family val="2"/>
      </rPr>
      <t>: per night (3-4 persons)</t>
    </r>
  </si>
  <si>
    <r>
      <rPr>
        <b/>
        <sz val="10"/>
        <color theme="1"/>
        <rFont val="Arial"/>
        <family val="2"/>
      </rPr>
      <t xml:space="preserve"> OFF PEAK SEASON</t>
    </r>
    <r>
      <rPr>
        <sz val="10"/>
        <color theme="1"/>
        <rFont val="Arial"/>
        <family val="2"/>
      </rPr>
      <t>: per night (1-2 persons)</t>
    </r>
  </si>
  <si>
    <r>
      <rPr>
        <b/>
        <sz val="10"/>
        <color theme="1"/>
        <rFont val="Arial"/>
        <family val="2"/>
      </rPr>
      <t xml:space="preserve"> OFF-PEAK SEASON</t>
    </r>
    <r>
      <rPr>
        <sz val="11"/>
        <color theme="1"/>
        <rFont val="Arial"/>
        <family val="2"/>
      </rPr>
      <t>: per night (3-4 persons)</t>
    </r>
  </si>
  <si>
    <r>
      <t>Side Curtain Hangers</t>
    </r>
    <r>
      <rPr>
        <sz val="11"/>
        <color theme="1"/>
        <rFont val="Arial"/>
        <family val="2"/>
      </rPr>
      <t xml:space="preserve"> Impala/pr</t>
    </r>
  </si>
  <si>
    <r>
      <t>Side Curtain Hangers</t>
    </r>
    <r>
      <rPr>
        <sz val="11"/>
        <color theme="1"/>
        <rFont val="Arial"/>
        <family val="2"/>
      </rPr>
      <t xml:space="preserve"> Blesbuck /pr</t>
    </r>
  </si>
  <si>
    <r>
      <t xml:space="preserve">Side Curtain Hangers </t>
    </r>
    <r>
      <rPr>
        <sz val="11"/>
        <color theme="1"/>
        <rFont val="Arial"/>
        <family val="2"/>
      </rPr>
      <t xml:space="preserve"> Blue Wildebees/pr</t>
    </r>
  </si>
  <si>
    <t>GAME PARK</t>
  </si>
  <si>
    <t>CATEGORY DESCRIPTION</t>
  </si>
  <si>
    <t>Agriculture properties used for agricultural purposes</t>
  </si>
  <si>
    <t>Business and commercial properties</t>
  </si>
  <si>
    <t>Industrial properties</t>
  </si>
  <si>
    <t>Mining properties</t>
  </si>
  <si>
    <t>Municiplal properties</t>
  </si>
  <si>
    <t>Public benefit organistions</t>
  </si>
  <si>
    <t>Public service infrustucure</t>
  </si>
  <si>
    <t>Public service purposes</t>
  </si>
  <si>
    <t>Residential properties</t>
  </si>
  <si>
    <t>Vacant properties</t>
  </si>
  <si>
    <t>ABBR</t>
  </si>
  <si>
    <t>AGA</t>
  </si>
  <si>
    <t>BUS</t>
  </si>
  <si>
    <t>IND</t>
  </si>
  <si>
    <t>MIN</t>
  </si>
  <si>
    <t>MUN</t>
  </si>
  <si>
    <t>PBO</t>
  </si>
  <si>
    <t>PSI</t>
  </si>
  <si>
    <t>PSP</t>
  </si>
  <si>
    <t>RES</t>
  </si>
  <si>
    <t>VP</t>
  </si>
  <si>
    <t>WOC</t>
  </si>
  <si>
    <t xml:space="preserve">Public worship </t>
  </si>
  <si>
    <t>Certificate, per application per property, in accordance with section 118(1) of the Systems Act, No. 32 of 2000 (Rates Clearance Certificate)</t>
  </si>
  <si>
    <t>Property Valuation Certificate</t>
  </si>
  <si>
    <t>where the grave is dug deeper than 2m with a maximum of 2,5m an additional payment of the tariff in accordance with scales (a)</t>
  </si>
  <si>
    <t>The tariff of refuse removal is per month</t>
  </si>
  <si>
    <r>
      <t xml:space="preserve">      conventionally meter supply…………………………. </t>
    </r>
    <r>
      <rPr>
        <sz val="11"/>
        <color rgb="FFFF0000"/>
        <rFont val="Arial"/>
        <family val="2"/>
      </rPr>
      <t>No VAT</t>
    </r>
  </si>
  <si>
    <t>Public Service Purpose</t>
  </si>
  <si>
    <t>Rebates</t>
  </si>
  <si>
    <t>Reduction/ Impermisable</t>
  </si>
  <si>
    <t xml:space="preserve">Industrial properties  </t>
  </si>
  <si>
    <t xml:space="preserve">Public service infrastructure </t>
  </si>
  <si>
    <t xml:space="preserve">Residential properties </t>
  </si>
  <si>
    <t>Public Service Purpuse</t>
  </si>
  <si>
    <t>Vacant land zoned residential</t>
  </si>
  <si>
    <t>Public worship</t>
  </si>
  <si>
    <t xml:space="preserve">Worship residential </t>
  </si>
  <si>
    <t>Land Use</t>
  </si>
  <si>
    <t>Number Of Property</t>
  </si>
  <si>
    <t>Property Values</t>
  </si>
  <si>
    <t>property reduction</t>
  </si>
  <si>
    <t>Gross value</t>
  </si>
  <si>
    <t>Tarrif</t>
  </si>
  <si>
    <t>Gross Property Rates</t>
  </si>
  <si>
    <t>Net Property Rates</t>
  </si>
  <si>
    <t xml:space="preserve">Ratable </t>
  </si>
  <si>
    <t>Agricultural</t>
  </si>
  <si>
    <t>Business</t>
  </si>
  <si>
    <t>Industrial</t>
  </si>
  <si>
    <t>Residential</t>
  </si>
  <si>
    <t>Vacant Land</t>
  </si>
  <si>
    <t>Public Purpose</t>
  </si>
  <si>
    <t>Church</t>
  </si>
  <si>
    <t>Min</t>
  </si>
  <si>
    <t>Municipal Exempt</t>
  </si>
  <si>
    <t>Revenue Forgone</t>
  </si>
  <si>
    <t xml:space="preserve">Fixed Charge  for each stand whether electricity </t>
  </si>
  <si>
    <t xml:space="preserve">Utrecht Museum per annum </t>
  </si>
  <si>
    <t>Utrecht Country Club per Month</t>
  </si>
  <si>
    <r>
      <t>Small Roller (</t>
    </r>
    <r>
      <rPr>
        <sz val="11"/>
        <color rgb="FFFF0000"/>
        <rFont val="Arial"/>
        <family val="2"/>
      </rPr>
      <t>its broken)</t>
    </r>
  </si>
  <si>
    <r>
      <t xml:space="preserve">Compressor </t>
    </r>
    <r>
      <rPr>
        <sz val="11"/>
        <color rgb="FFFF0000"/>
        <rFont val="Arial"/>
        <family val="2"/>
      </rPr>
      <t>(its broken)</t>
    </r>
  </si>
  <si>
    <t>2019/20</t>
  </si>
  <si>
    <t>Bell Grader 670G)</t>
  </si>
  <si>
    <t xml:space="preserve">Bell Tractor Loader Backhoe (TLB) </t>
  </si>
  <si>
    <r>
      <t>Cheque defaults, per default</t>
    </r>
    <r>
      <rPr>
        <sz val="11"/>
        <color rgb="FFFF0000"/>
        <rFont val="Arial"/>
        <family val="2"/>
      </rPr>
      <t xml:space="preserve"> (Not Vatable)</t>
    </r>
  </si>
  <si>
    <t xml:space="preserve"> USE OF SANNIE VAN NIEKERK PARK </t>
  </si>
  <si>
    <r>
      <t xml:space="preserve">River sand </t>
    </r>
    <r>
      <rPr>
        <sz val="11"/>
        <color rgb="FFFF0000"/>
        <rFont val="Arial"/>
        <family val="2"/>
      </rPr>
      <t>( Municipality has no permit)</t>
    </r>
  </si>
  <si>
    <r>
      <t>Gravel</t>
    </r>
    <r>
      <rPr>
        <sz val="11"/>
        <color rgb="FFFF0000"/>
        <rFont val="Arial"/>
        <family val="2"/>
      </rPr>
      <t xml:space="preserve"> ( Municipality has no permit)</t>
    </r>
  </si>
  <si>
    <t xml:space="preserve">Min </t>
  </si>
  <si>
    <t>Max</t>
  </si>
  <si>
    <t>Blue Wildebeast</t>
  </si>
  <si>
    <t>Impala Adult</t>
  </si>
  <si>
    <t>Waterbuck</t>
  </si>
  <si>
    <t>Red Hartebeest</t>
  </si>
  <si>
    <t>Nyala</t>
  </si>
  <si>
    <t>Male</t>
  </si>
  <si>
    <t>Female</t>
  </si>
  <si>
    <t>N/A</t>
  </si>
  <si>
    <t xml:space="preserve">2020/2021 Approved TARIFFS </t>
  </si>
  <si>
    <t>Approved Tariffs 2020/2021 VAT Exclusive</t>
  </si>
  <si>
    <t xml:space="preserve">                                                        2020/2021 TARIFF OF CHARGES </t>
  </si>
  <si>
    <t>Approved Tariffs 2019/2020</t>
  </si>
  <si>
    <t>2019/2020</t>
  </si>
  <si>
    <t>Approved Tariffs 2019/2020 VAT exclusive</t>
  </si>
  <si>
    <t>Proposed Tariffs 2020/2021 VAT exclusive</t>
  </si>
  <si>
    <t>Increase Rates</t>
  </si>
  <si>
    <r>
      <t xml:space="preserve">                                                        </t>
    </r>
    <r>
      <rPr>
        <b/>
        <i/>
        <u/>
        <sz val="11"/>
        <color theme="1"/>
        <rFont val="Arial"/>
        <family val="2"/>
      </rPr>
      <t>2020/2021 TARIFF OF CHARGES</t>
    </r>
    <r>
      <rPr>
        <b/>
        <i/>
        <sz val="11"/>
        <color theme="1"/>
        <rFont val="Arial"/>
        <family val="2"/>
      </rPr>
      <t xml:space="preserve"> </t>
    </r>
  </si>
  <si>
    <t>Mining</t>
  </si>
  <si>
    <t>The annual ticket will cost the same amount at any time of the specific financial year but is valid for 12 months. The annual ticket will carry benefits/discounts on accomodation ect for visitor in a manner that will be approved by council(see annexure 1)</t>
  </si>
  <si>
    <t>MANGOSUTHU BACKPACKERS</t>
  </si>
  <si>
    <t>Accomodation per unit per night</t>
  </si>
  <si>
    <t>Hall</t>
  </si>
  <si>
    <t xml:space="preserve">2019/2020 Proposed TARIFFS </t>
  </si>
  <si>
    <r>
      <t xml:space="preserve">Public service infrastructure </t>
    </r>
    <r>
      <rPr>
        <sz val="11"/>
        <color rgb="FFFF0000"/>
        <rFont val="Arial"/>
        <family val="2"/>
      </rPr>
      <t xml:space="preserve"> (Phased Out)</t>
    </r>
  </si>
  <si>
    <t>Phased Out</t>
  </si>
  <si>
    <t>Advertisement board (permanent) per annum</t>
  </si>
  <si>
    <t xml:space="preserve">Advertisement board (temporaly) </t>
  </si>
  <si>
    <t>Advertisement Billboard (6 months)</t>
  </si>
  <si>
    <t>Trading  licence fee</t>
  </si>
  <si>
    <t xml:space="preserve">Total average Increase applied for all domestic and prepaid consumers is 6.24% </t>
  </si>
  <si>
    <t>Conventional Meters Energy Charge………………R1.8804/Kwh + VAT</t>
  </si>
  <si>
    <t>Prepaid Meters Energy Charge………………213.54c/Kwh + VAT</t>
  </si>
  <si>
    <t>Energy Charge…………………………..92.43c/Kwh + VAT</t>
  </si>
  <si>
    <t>Maximum Demand Charge…………….R242.30/KVA + VAT</t>
  </si>
  <si>
    <t xml:space="preserve">                         ( All customers)………………R274.63 + VAT</t>
  </si>
  <si>
    <t xml:space="preserve">                             customer……………………R437.91+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</si>
</sst>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0.0%"/>
    <numFmt numFmtId="168" formatCode="_ * #,##0.00000_ ;_ * \-#,##0.00000_ ;_ * &quot;-&quot;?????_ ;_ @_ "/>
    <numFmt numFmtId="169" formatCode="_ * #,##0.0000_ ;_ * \-#,##0.0000_ ;_ * &quot;-&quot;????_ ;_ @_ "/>
    <numFmt numFmtId="170" formatCode="0.00000"/>
    <numFmt numFmtId="171" formatCode="&quot;R&quot;\ #,##0.00"/>
    <numFmt numFmtId="172" formatCode="_ &quot;R&quot;\ * #,##0.0000_ ;_ &quot;R&quot;\ * \-#,##0.0000_ ;_ &quot;R&quot;\ * &quot;-&quot;????_ ;_ @_ "/>
    <numFmt numFmtId="173" formatCode="_-* #,##0.00000_-;\-* #,##0.00000_-;_-* &quot;-&quot;?????_-;_-@_-"/>
    <numFmt numFmtId="174" formatCode="_ [$R-1C09]\ * #,##0.00_ ;_ [$R-1C09]\ * \-#,##0.00_ ;_ [$R-1C09]\ * &quot;-&quot;??_ ;_ @_ "/>
    <numFmt numFmtId="175" formatCode="_ [$R-1C09]\ * #,##0.00000_ ;_ [$R-1C09]\ * \-#,##0.00000_ ;_ [$R-1C09]\ * &quot;-&quot;?????_ ;_ @_ "/>
    <numFmt numFmtId="176" formatCode="_-* #,##0.0000_-;\-* #,##0.0000_-;_-* &quot;-&quot;????_-;_-@_-"/>
  </numFmts>
  <fonts count="57" x14ac:knownFonts="1">
    <font>
      <sz val="10"/>
      <name val="Arial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u val="double"/>
      <sz val="14"/>
      <name val="Algerian"/>
      <family val="5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b/>
      <i/>
      <sz val="11"/>
      <name val="Century Gothic"/>
      <family val="2"/>
    </font>
    <font>
      <b/>
      <u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1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u/>
      <sz val="26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u val="double"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 val="double"/>
      <sz val="14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24"/>
      <color theme="1"/>
      <name val="Arial"/>
      <family val="2"/>
    </font>
    <font>
      <b/>
      <u val="double"/>
      <sz val="24"/>
      <color theme="1"/>
      <name val="Arial"/>
      <family val="2"/>
    </font>
    <font>
      <sz val="24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22"/>
      <color theme="1"/>
      <name val="Arial"/>
      <family val="2"/>
    </font>
    <font>
      <b/>
      <u/>
      <sz val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435">
    <xf numFmtId="0" fontId="0" fillId="0" borderId="0" xfId="0"/>
    <xf numFmtId="0" fontId="2" fillId="0" borderId="0" xfId="0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justify" wrapText="1"/>
    </xf>
    <xf numFmtId="9" fontId="3" fillId="0" borderId="0" xfId="0" applyNumberFormat="1" applyFont="1" applyFill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167" fontId="2" fillId="0" borderId="0" xfId="0" applyNumberFormat="1" applyFont="1" applyBorder="1" applyAlignment="1">
      <alignment vertical="justify" wrapText="1"/>
    </xf>
    <xf numFmtId="168" fontId="2" fillId="0" borderId="0" xfId="0" applyNumberFormat="1" applyFont="1" applyBorder="1" applyAlignment="1">
      <alignment vertical="justify" wrapText="1"/>
    </xf>
    <xf numFmtId="2" fontId="2" fillId="0" borderId="0" xfId="0" applyNumberFormat="1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165" fontId="5" fillId="0" borderId="5" xfId="0" applyNumberFormat="1" applyFont="1" applyFill="1" applyBorder="1" applyAlignment="1">
      <alignment horizontal="right" vertical="justify" wrapText="1"/>
    </xf>
    <xf numFmtId="0" fontId="5" fillId="0" borderId="0" xfId="0" applyFont="1" applyBorder="1" applyAlignment="1">
      <alignment vertical="justify" wrapText="1"/>
    </xf>
    <xf numFmtId="0" fontId="4" fillId="0" borderId="4" xfId="0" quotePrefix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right" vertical="justify" wrapText="1"/>
    </xf>
    <xf numFmtId="0" fontId="4" fillId="0" borderId="4" xfId="0" applyFont="1" applyBorder="1" applyAlignment="1">
      <alignment vertical="justify" wrapText="1"/>
    </xf>
    <xf numFmtId="167" fontId="4" fillId="0" borderId="4" xfId="0" applyNumberFormat="1" applyFont="1" applyBorder="1" applyAlignment="1">
      <alignment vertical="justify" wrapText="1"/>
    </xf>
    <xf numFmtId="168" fontId="4" fillId="0" borderId="4" xfId="0" applyNumberFormat="1" applyFont="1" applyBorder="1" applyAlignment="1">
      <alignment vertical="justify" wrapText="1"/>
    </xf>
    <xf numFmtId="166" fontId="4" fillId="0" borderId="4" xfId="0" applyNumberFormat="1" applyFont="1" applyBorder="1" applyAlignment="1">
      <alignment vertical="justify" wrapText="1"/>
    </xf>
    <xf numFmtId="2" fontId="4" fillId="0" borderId="4" xfId="0" applyNumberFormat="1" applyFont="1" applyBorder="1" applyAlignment="1">
      <alignment vertical="justify" wrapText="1"/>
    </xf>
    <xf numFmtId="169" fontId="4" fillId="0" borderId="4" xfId="0" applyNumberFormat="1" applyFont="1" applyBorder="1" applyAlignment="1">
      <alignment vertical="justify" wrapText="1"/>
    </xf>
    <xf numFmtId="0" fontId="4" fillId="0" borderId="7" xfId="0" applyFont="1" applyFill="1" applyBorder="1" applyAlignment="1">
      <alignment horizontal="right" vertical="top" wrapText="1"/>
    </xf>
    <xf numFmtId="165" fontId="5" fillId="0" borderId="7" xfId="0" applyNumberFormat="1" applyFont="1" applyFill="1" applyBorder="1" applyAlignment="1">
      <alignment horizontal="right" vertical="justify" wrapText="1"/>
    </xf>
    <xf numFmtId="0" fontId="5" fillId="0" borderId="4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horizontal="right" vertical="top" wrapText="1"/>
    </xf>
    <xf numFmtId="9" fontId="5" fillId="0" borderId="0" xfId="0" applyNumberFormat="1" applyFont="1" applyFill="1" applyBorder="1" applyAlignment="1">
      <alignment vertical="justify" wrapText="1"/>
    </xf>
    <xf numFmtId="165" fontId="5" fillId="0" borderId="0" xfId="0" applyNumberFormat="1" applyFont="1" applyFill="1" applyBorder="1" applyAlignment="1">
      <alignment horizontal="right" vertical="justify" wrapText="1"/>
    </xf>
    <xf numFmtId="9" fontId="5" fillId="0" borderId="0" xfId="1" quotePrefix="1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justify" wrapText="1"/>
    </xf>
    <xf numFmtId="167" fontId="4" fillId="0" borderId="0" xfId="0" applyNumberFormat="1" applyFont="1" applyBorder="1" applyAlignment="1">
      <alignment vertical="justify" wrapText="1"/>
    </xf>
    <xf numFmtId="168" fontId="4" fillId="0" borderId="0" xfId="0" applyNumberFormat="1" applyFont="1" applyBorder="1" applyAlignment="1">
      <alignment vertical="justify" wrapText="1"/>
    </xf>
    <xf numFmtId="169" fontId="4" fillId="0" borderId="0" xfId="0" applyNumberFormat="1" applyFont="1" applyBorder="1" applyAlignment="1">
      <alignment vertical="justify" wrapText="1"/>
    </xf>
    <xf numFmtId="2" fontId="4" fillId="0" borderId="0" xfId="0" applyNumberFormat="1" applyFont="1" applyBorder="1" applyAlignment="1">
      <alignment vertical="justify" wrapText="1"/>
    </xf>
    <xf numFmtId="169" fontId="2" fillId="0" borderId="0" xfId="0" applyNumberFormat="1" applyFont="1" applyBorder="1" applyAlignment="1">
      <alignment vertical="justify" wrapText="1"/>
    </xf>
    <xf numFmtId="0" fontId="3" fillId="0" borderId="0" xfId="0" applyFont="1" applyFill="1" applyBorder="1" applyAlignment="1">
      <alignment vertical="top" wrapText="1"/>
    </xf>
    <xf numFmtId="165" fontId="3" fillId="0" borderId="0" xfId="1" quotePrefix="1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1" fillId="2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right"/>
    </xf>
    <xf numFmtId="0" fontId="10" fillId="0" borderId="9" xfId="0" applyFont="1" applyFill="1" applyBorder="1"/>
    <xf numFmtId="0" fontId="10" fillId="0" borderId="8" xfId="0" quotePrefix="1" applyFont="1" applyFill="1" applyBorder="1" applyAlignment="1">
      <alignment horizontal="center"/>
    </xf>
    <xf numFmtId="10" fontId="6" fillId="0" borderId="10" xfId="0" quotePrefix="1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11" xfId="0" quotePrefix="1" applyFont="1" applyFill="1" applyBorder="1" applyAlignment="1">
      <alignment horizontal="center"/>
    </xf>
    <xf numFmtId="2" fontId="6" fillId="0" borderId="9" xfId="0" applyNumberFormat="1" applyFont="1" applyBorder="1"/>
    <xf numFmtId="0" fontId="6" fillId="0" borderId="10" xfId="0" quotePrefix="1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12" xfId="0" applyFont="1" applyFill="1" applyBorder="1" applyAlignment="1">
      <alignment horizontal="center"/>
    </xf>
    <xf numFmtId="10" fontId="6" fillId="0" borderId="14" xfId="0" applyNumberFormat="1" applyFont="1" applyBorder="1"/>
    <xf numFmtId="0" fontId="6" fillId="0" borderId="0" xfId="0" applyFont="1" applyBorder="1"/>
    <xf numFmtId="0" fontId="6" fillId="0" borderId="15" xfId="0" applyFont="1" applyFill="1" applyBorder="1" applyAlignment="1">
      <alignment horizontal="center"/>
    </xf>
    <xf numFmtId="2" fontId="6" fillId="0" borderId="0" xfId="0" applyNumberFormat="1" applyFont="1" applyBorder="1"/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10" fillId="0" borderId="17" xfId="0" applyFont="1" applyFill="1" applyBorder="1"/>
    <xf numFmtId="0" fontId="10" fillId="0" borderId="16" xfId="0" applyFont="1" applyFill="1" applyBorder="1" applyAlignment="1">
      <alignment horizontal="center" wrapText="1"/>
    </xf>
    <xf numFmtId="10" fontId="6" fillId="0" borderId="18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Fill="1" applyBorder="1" applyAlignment="1">
      <alignment horizontal="center" wrapText="1"/>
    </xf>
    <xf numFmtId="2" fontId="6" fillId="0" borderId="17" xfId="0" applyNumberFormat="1" applyFont="1" applyBorder="1"/>
    <xf numFmtId="0" fontId="6" fillId="0" borderId="18" xfId="0" applyFont="1" applyFill="1" applyBorder="1" applyAlignment="1">
      <alignment horizontal="center" wrapText="1"/>
    </xf>
    <xf numFmtId="0" fontId="4" fillId="0" borderId="4" xfId="3" applyFont="1" applyFill="1" applyBorder="1"/>
    <xf numFmtId="165" fontId="5" fillId="0" borderId="4" xfId="2" applyNumberFormat="1" applyFont="1" applyFill="1" applyBorder="1"/>
    <xf numFmtId="9" fontId="5" fillId="0" borderId="4" xfId="0" applyNumberFormat="1" applyFont="1" applyFill="1" applyBorder="1"/>
    <xf numFmtId="0" fontId="4" fillId="0" borderId="7" xfId="0" quotePrefix="1" applyFont="1" applyFill="1" applyBorder="1" applyAlignment="1">
      <alignment horizontal="right" vertical="top" wrapText="1"/>
    </xf>
    <xf numFmtId="0" fontId="5" fillId="0" borderId="4" xfId="0" applyFont="1" applyFill="1" applyBorder="1"/>
    <xf numFmtId="165" fontId="5" fillId="0" borderId="13" xfId="2" applyNumberFormat="1" applyFont="1" applyFill="1" applyBorder="1"/>
    <xf numFmtId="0" fontId="5" fillId="0" borderId="4" xfId="3" applyFont="1" applyFill="1" applyBorder="1"/>
    <xf numFmtId="167" fontId="5" fillId="0" borderId="4" xfId="0" applyNumberFormat="1" applyFont="1" applyFill="1" applyBorder="1"/>
    <xf numFmtId="165" fontId="4" fillId="0" borderId="4" xfId="0" applyNumberFormat="1" applyFont="1" applyBorder="1" applyAlignment="1">
      <alignment vertical="justify" wrapText="1"/>
    </xf>
    <xf numFmtId="165" fontId="5" fillId="0" borderId="13" xfId="0" applyNumberFormat="1" applyFont="1" applyFill="1" applyBorder="1"/>
    <xf numFmtId="0" fontId="14" fillId="0" borderId="4" xfId="3" applyFont="1" applyFill="1" applyBorder="1" applyAlignment="1">
      <alignment vertical="top" wrapText="1"/>
    </xf>
    <xf numFmtId="172" fontId="5" fillId="0" borderId="13" xfId="2" applyNumberFormat="1" applyFont="1" applyFill="1" applyBorder="1"/>
    <xf numFmtId="172" fontId="5" fillId="0" borderId="4" xfId="0" applyNumberFormat="1" applyFont="1" applyFill="1" applyBorder="1" applyAlignment="1">
      <alignment horizontal="right" vertical="justify" wrapText="1"/>
    </xf>
    <xf numFmtId="172" fontId="5" fillId="0" borderId="7" xfId="0" applyNumberFormat="1" applyFont="1" applyFill="1" applyBorder="1" applyAlignment="1">
      <alignment horizontal="right" vertical="justify" wrapText="1"/>
    </xf>
    <xf numFmtId="165" fontId="16" fillId="0" borderId="4" xfId="2" applyNumberFormat="1" applyFont="1" applyFill="1" applyBorder="1"/>
    <xf numFmtId="164" fontId="16" fillId="0" borderId="13" xfId="0" applyNumberFormat="1" applyFont="1" applyFill="1" applyBorder="1"/>
    <xf numFmtId="9" fontId="16" fillId="0" borderId="4" xfId="0" applyNumberFormat="1" applyFont="1" applyFill="1" applyBorder="1"/>
    <xf numFmtId="165" fontId="16" fillId="0" borderId="4" xfId="0" applyNumberFormat="1" applyFont="1" applyFill="1" applyBorder="1" applyAlignment="1">
      <alignment horizontal="right" vertical="justify" wrapText="1"/>
    </xf>
    <xf numFmtId="165" fontId="16" fillId="0" borderId="7" xfId="0" applyNumberFormat="1" applyFont="1" applyFill="1" applyBorder="1" applyAlignment="1">
      <alignment horizontal="right" vertical="justify" wrapText="1"/>
    </xf>
    <xf numFmtId="165" fontId="17" fillId="0" borderId="4" xfId="0" applyNumberFormat="1" applyFont="1" applyBorder="1" applyAlignment="1">
      <alignment vertical="justify" wrapText="1"/>
    </xf>
    <xf numFmtId="167" fontId="17" fillId="0" borderId="4" xfId="0" applyNumberFormat="1" applyFont="1" applyBorder="1" applyAlignment="1">
      <alignment vertical="justify" wrapText="1"/>
    </xf>
    <xf numFmtId="166" fontId="17" fillId="0" borderId="4" xfId="0" applyNumberFormat="1" applyFont="1" applyBorder="1" applyAlignment="1">
      <alignment vertical="justify" wrapText="1"/>
    </xf>
    <xf numFmtId="2" fontId="17" fillId="0" borderId="4" xfId="0" applyNumberFormat="1" applyFont="1" applyBorder="1" applyAlignment="1">
      <alignment vertical="justify" wrapText="1"/>
    </xf>
    <xf numFmtId="0" fontId="4" fillId="0" borderId="7" xfId="3" applyFont="1" applyFill="1" applyBorder="1" applyAlignment="1">
      <alignment horizontal="right"/>
    </xf>
    <xf numFmtId="0" fontId="5" fillId="0" borderId="4" xfId="3" applyFont="1" applyFill="1" applyBorder="1" applyAlignment="1"/>
    <xf numFmtId="0" fontId="12" fillId="0" borderId="4" xfId="3" applyFont="1" applyFill="1" applyBorder="1"/>
    <xf numFmtId="9" fontId="5" fillId="0" borderId="21" xfId="0" applyNumberFormat="1" applyFont="1" applyFill="1" applyBorder="1"/>
    <xf numFmtId="165" fontId="5" fillId="0" borderId="21" xfId="0" applyNumberFormat="1" applyFont="1" applyFill="1" applyBorder="1" applyAlignment="1">
      <alignment horizontal="right" vertical="justify" wrapText="1"/>
    </xf>
    <xf numFmtId="165" fontId="5" fillId="0" borderId="20" xfId="0" applyNumberFormat="1" applyFont="1" applyFill="1" applyBorder="1" applyAlignment="1">
      <alignment horizontal="right" vertical="justify" wrapText="1"/>
    </xf>
    <xf numFmtId="9" fontId="5" fillId="0" borderId="0" xfId="0" applyNumberFormat="1" applyFont="1" applyFill="1" applyBorder="1"/>
    <xf numFmtId="165" fontId="4" fillId="0" borderId="0" xfId="0" applyNumberFormat="1" applyFont="1" applyBorder="1" applyAlignment="1">
      <alignment vertical="justify" wrapText="1"/>
    </xf>
    <xf numFmtId="166" fontId="4" fillId="0" borderId="0" xfId="0" applyNumberFormat="1" applyFont="1" applyBorder="1" applyAlignment="1">
      <alignment vertical="justify" wrapText="1"/>
    </xf>
    <xf numFmtId="0" fontId="4" fillId="0" borderId="0" xfId="3" applyFont="1" applyFill="1" applyBorder="1" applyAlignment="1">
      <alignment horizontal="right"/>
    </xf>
    <xf numFmtId="0" fontId="12" fillId="0" borderId="0" xfId="3" applyFont="1" applyFill="1" applyBorder="1"/>
    <xf numFmtId="165" fontId="5" fillId="0" borderId="0" xfId="2" applyNumberFormat="1" applyFont="1" applyFill="1" applyBorder="1"/>
    <xf numFmtId="0" fontId="18" fillId="0" borderId="4" xfId="3" applyFont="1" applyFill="1" applyBorder="1"/>
    <xf numFmtId="0" fontId="4" fillId="0" borderId="7" xfId="3" quotePrefix="1" applyFont="1" applyFill="1" applyBorder="1" applyAlignment="1">
      <alignment horizontal="right"/>
    </xf>
    <xf numFmtId="0" fontId="4" fillId="0" borderId="4" xfId="3" quotePrefix="1" applyFont="1" applyFill="1" applyBorder="1" applyAlignment="1">
      <alignment horizontal="right"/>
    </xf>
    <xf numFmtId="0" fontId="5" fillId="0" borderId="4" xfId="3" applyFont="1" applyFill="1" applyBorder="1" applyAlignment="1">
      <alignment wrapText="1"/>
    </xf>
    <xf numFmtId="0" fontId="17" fillId="0" borderId="4" xfId="3" applyFont="1" applyFill="1" applyBorder="1"/>
    <xf numFmtId="0" fontId="16" fillId="0" borderId="4" xfId="3" applyFont="1" applyFill="1" applyBorder="1"/>
    <xf numFmtId="0" fontId="4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justify" wrapText="1"/>
    </xf>
    <xf numFmtId="9" fontId="5" fillId="0" borderId="5" xfId="0" applyNumberFormat="1" applyFont="1" applyFill="1" applyBorder="1"/>
    <xf numFmtId="165" fontId="5" fillId="0" borderId="6" xfId="0" applyNumberFormat="1" applyFont="1" applyFill="1" applyBorder="1" applyAlignment="1">
      <alignment horizontal="right" vertical="justify" wrapText="1"/>
    </xf>
    <xf numFmtId="165" fontId="5" fillId="0" borderId="13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justify" wrapText="1"/>
    </xf>
    <xf numFmtId="165" fontId="5" fillId="0" borderId="13" xfId="0" applyNumberFormat="1" applyFont="1" applyFill="1" applyBorder="1" applyAlignment="1">
      <alignment vertical="justify" wrapText="1"/>
    </xf>
    <xf numFmtId="0" fontId="4" fillId="0" borderId="4" xfId="3" applyFont="1" applyFill="1" applyBorder="1" applyAlignment="1">
      <alignment horizontal="right"/>
    </xf>
    <xf numFmtId="0" fontId="23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vertical="justify" wrapText="1"/>
    </xf>
    <xf numFmtId="2" fontId="25" fillId="0" borderId="0" xfId="0" applyNumberFormat="1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vertical="top" wrapText="1"/>
    </xf>
    <xf numFmtId="171" fontId="26" fillId="0" borderId="0" xfId="0" applyNumberFormat="1" applyFont="1" applyFill="1" applyBorder="1" applyAlignment="1">
      <alignment horizontal="left" vertical="center" wrapText="1"/>
    </xf>
    <xf numFmtId="171" fontId="26" fillId="0" borderId="0" xfId="0" applyNumberFormat="1" applyFont="1" applyFill="1" applyBorder="1"/>
    <xf numFmtId="171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43" fontId="25" fillId="0" borderId="0" xfId="0" applyNumberFormat="1" applyFont="1" applyFill="1" applyBorder="1" applyAlignment="1">
      <alignment vertical="justify" wrapText="1"/>
    </xf>
    <xf numFmtId="166" fontId="21" fillId="0" borderId="4" xfId="0" applyNumberFormat="1" applyFont="1" applyBorder="1" applyAlignment="1">
      <alignment vertical="justify" wrapText="1"/>
    </xf>
    <xf numFmtId="168" fontId="21" fillId="0" borderId="4" xfId="0" applyNumberFormat="1" applyFont="1" applyBorder="1" applyAlignment="1">
      <alignment vertical="justify" wrapText="1"/>
    </xf>
    <xf numFmtId="169" fontId="21" fillId="0" borderId="4" xfId="0" applyNumberFormat="1" applyFont="1" applyBorder="1" applyAlignment="1">
      <alignment vertical="justify" wrapText="1"/>
    </xf>
    <xf numFmtId="0" fontId="22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15" fillId="0" borderId="7" xfId="3" applyFont="1" applyFill="1" applyBorder="1" applyAlignment="1">
      <alignment vertical="top"/>
    </xf>
    <xf numFmtId="0" fontId="0" fillId="0" borderId="26" xfId="0" applyBorder="1" applyAlignment="1"/>
    <xf numFmtId="0" fontId="0" fillId="0" borderId="13" xfId="0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/>
    <xf numFmtId="0" fontId="9" fillId="0" borderId="2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0" fontId="4" fillId="0" borderId="0" xfId="0" applyNumberFormat="1" applyFont="1" applyBorder="1" applyAlignment="1">
      <alignment vertical="justify" wrapText="1"/>
    </xf>
    <xf numFmtId="10" fontId="2" fillId="0" borderId="0" xfId="0" applyNumberFormat="1" applyFont="1" applyBorder="1" applyAlignment="1">
      <alignment vertical="justify" wrapText="1"/>
    </xf>
    <xf numFmtId="10" fontId="4" fillId="0" borderId="4" xfId="0" applyNumberFormat="1" applyFont="1" applyBorder="1" applyAlignment="1">
      <alignment vertical="justify" wrapText="1"/>
    </xf>
    <xf numFmtId="10" fontId="0" fillId="0" borderId="26" xfId="0" applyNumberFormat="1" applyBorder="1" applyAlignment="1"/>
    <xf numFmtId="10" fontId="17" fillId="0" borderId="4" xfId="0" applyNumberFormat="1" applyFont="1" applyBorder="1" applyAlignment="1">
      <alignment vertical="justify" wrapText="1"/>
    </xf>
    <xf numFmtId="10" fontId="0" fillId="0" borderId="0" xfId="0" applyNumberFormat="1"/>
    <xf numFmtId="2" fontId="6" fillId="0" borderId="28" xfId="0" applyNumberFormat="1" applyFont="1" applyBorder="1"/>
    <xf numFmtId="2" fontId="6" fillId="0" borderId="29" xfId="0" applyNumberFormat="1" applyFont="1" applyBorder="1"/>
    <xf numFmtId="2" fontId="6" fillId="0" borderId="30" xfId="0" applyNumberFormat="1" applyFont="1" applyBorder="1"/>
    <xf numFmtId="0" fontId="0" fillId="0" borderId="0" xfId="0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" xfId="0" applyFont="1" applyFill="1" applyBorder="1" applyAlignment="1">
      <alignment horizontal="justify"/>
    </xf>
    <xf numFmtId="166" fontId="28" fillId="0" borderId="4" xfId="0" applyNumberFormat="1" applyFont="1" applyBorder="1" applyAlignment="1">
      <alignment vertical="justify" wrapText="1"/>
    </xf>
    <xf numFmtId="167" fontId="28" fillId="0" borderId="4" xfId="0" applyNumberFormat="1" applyFont="1" applyBorder="1" applyAlignment="1">
      <alignment vertical="justify" wrapText="1"/>
    </xf>
    <xf numFmtId="2" fontId="28" fillId="0" borderId="4" xfId="0" applyNumberFormat="1" applyFont="1" applyBorder="1" applyAlignment="1">
      <alignment vertical="justify" wrapText="1"/>
    </xf>
    <xf numFmtId="43" fontId="28" fillId="0" borderId="4" xfId="0" applyNumberFormat="1" applyFont="1" applyBorder="1" applyAlignment="1">
      <alignment vertical="justify" wrapText="1"/>
    </xf>
    <xf numFmtId="0" fontId="28" fillId="0" borderId="4" xfId="0" applyFont="1" applyFill="1" applyBorder="1" applyAlignment="1">
      <alignment horizontal="justify"/>
    </xf>
    <xf numFmtId="0" fontId="27" fillId="0" borderId="4" xfId="0" applyFont="1" applyFill="1" applyBorder="1" applyAlignment="1">
      <alignment vertical="justify" wrapText="1"/>
    </xf>
    <xf numFmtId="0" fontId="29" fillId="0" borderId="4" xfId="0" applyFont="1" applyFill="1" applyBorder="1" applyAlignment="1">
      <alignment horizontal="justify"/>
    </xf>
    <xf numFmtId="0" fontId="30" fillId="0" borderId="4" xfId="0" applyFont="1" applyFill="1" applyBorder="1"/>
    <xf numFmtId="0" fontId="27" fillId="0" borderId="4" xfId="0" applyFont="1" applyBorder="1" applyAlignment="1">
      <alignment vertical="justify" wrapText="1"/>
    </xf>
    <xf numFmtId="43" fontId="27" fillId="0" borderId="4" xfId="0" applyNumberFormat="1" applyFont="1" applyBorder="1" applyAlignment="1">
      <alignment vertical="justify" wrapText="1"/>
    </xf>
    <xf numFmtId="0" fontId="27" fillId="0" borderId="4" xfId="0" applyFont="1" applyFill="1" applyBorder="1"/>
    <xf numFmtId="0" fontId="27" fillId="0" borderId="4" xfId="3" applyFont="1" applyFill="1" applyBorder="1"/>
    <xf numFmtId="165" fontId="27" fillId="0" borderId="4" xfId="2" applyNumberFormat="1" applyFont="1" applyFill="1" applyBorder="1"/>
    <xf numFmtId="0" fontId="27" fillId="0" borderId="4" xfId="0" applyFont="1" applyFill="1" applyBorder="1" applyAlignment="1">
      <alignment vertical="top" wrapText="1"/>
    </xf>
    <xf numFmtId="0" fontId="27" fillId="0" borderId="4" xfId="0" quotePrefix="1" applyFont="1" applyFill="1" applyBorder="1"/>
    <xf numFmtId="0" fontId="28" fillId="0" borderId="4" xfId="0" quotePrefix="1" applyFont="1" applyFill="1" applyBorder="1" applyAlignment="1">
      <alignment horizontal="center" vertical="top" wrapText="1"/>
    </xf>
    <xf numFmtId="2" fontId="28" fillId="0" borderId="7" xfId="0" applyNumberFormat="1" applyFont="1" applyBorder="1" applyAlignment="1">
      <alignment vertical="justify" wrapText="1"/>
    </xf>
    <xf numFmtId="0" fontId="27" fillId="0" borderId="0" xfId="0" applyFont="1" applyBorder="1" applyAlignment="1">
      <alignment vertical="justify" wrapText="1"/>
    </xf>
    <xf numFmtId="166" fontId="28" fillId="0" borderId="0" xfId="0" applyNumberFormat="1" applyFont="1" applyBorder="1" applyAlignment="1">
      <alignment vertical="justify" wrapText="1"/>
    </xf>
    <xf numFmtId="0" fontId="28" fillId="0" borderId="4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justify" wrapText="1"/>
    </xf>
    <xf numFmtId="166" fontId="25" fillId="0" borderId="0" xfId="0" applyNumberFormat="1" applyFont="1" applyBorder="1" applyAlignment="1">
      <alignment vertical="justify" wrapText="1"/>
    </xf>
    <xf numFmtId="2" fontId="25" fillId="0" borderId="0" xfId="0" applyNumberFormat="1" applyFont="1" applyBorder="1" applyAlignment="1">
      <alignment vertical="justify" wrapText="1"/>
    </xf>
    <xf numFmtId="43" fontId="25" fillId="0" borderId="0" xfId="0" applyNumberFormat="1" applyFont="1" applyBorder="1" applyAlignment="1">
      <alignment vertical="justify" wrapText="1"/>
    </xf>
    <xf numFmtId="0" fontId="34" fillId="2" borderId="0" xfId="0" applyFont="1" applyFill="1" applyBorder="1" applyAlignment="1">
      <alignment vertical="top" wrapText="1"/>
    </xf>
    <xf numFmtId="2" fontId="26" fillId="0" borderId="0" xfId="0" applyNumberFormat="1" applyFont="1" applyBorder="1" applyAlignment="1">
      <alignment vertical="justify" wrapText="1"/>
    </xf>
    <xf numFmtId="43" fontId="26" fillId="0" borderId="0" xfId="0" applyNumberFormat="1" applyFont="1" applyBorder="1" applyAlignment="1">
      <alignment vertical="justify"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justify" wrapText="1"/>
    </xf>
    <xf numFmtId="167" fontId="25" fillId="0" borderId="2" xfId="0" applyNumberFormat="1" applyFont="1" applyBorder="1" applyAlignment="1">
      <alignment horizontal="center" vertical="justify" wrapText="1"/>
    </xf>
    <xf numFmtId="43" fontId="25" fillId="0" borderId="3" xfId="0" applyNumberFormat="1" applyFont="1" applyBorder="1" applyAlignment="1">
      <alignment horizontal="center" vertical="justify" wrapText="1"/>
    </xf>
    <xf numFmtId="0" fontId="27" fillId="0" borderId="5" xfId="0" applyFont="1" applyFill="1" applyBorder="1" applyAlignment="1">
      <alignment vertical="top" wrapText="1"/>
    </xf>
    <xf numFmtId="167" fontId="28" fillId="0" borderId="5" xfId="0" applyNumberFormat="1" applyFont="1" applyBorder="1" applyAlignment="1">
      <alignment vertical="justify" wrapText="1"/>
    </xf>
    <xf numFmtId="43" fontId="28" fillId="0" borderId="5" xfId="0" applyNumberFormat="1" applyFont="1" applyBorder="1" applyAlignment="1">
      <alignment vertical="justify" wrapText="1"/>
    </xf>
    <xf numFmtId="173" fontId="28" fillId="0" borderId="4" xfId="0" applyNumberFormat="1" applyFont="1" applyBorder="1" applyAlignment="1">
      <alignment vertical="justify" wrapText="1"/>
    </xf>
    <xf numFmtId="167" fontId="28" fillId="0" borderId="4" xfId="0" applyNumberFormat="1" applyFont="1" applyFill="1" applyBorder="1" applyAlignment="1">
      <alignment vertical="justify" wrapText="1"/>
    </xf>
    <xf numFmtId="169" fontId="28" fillId="0" borderId="0" xfId="0" applyNumberFormat="1" applyFont="1" applyBorder="1" applyAlignment="1">
      <alignment vertical="justify" wrapText="1"/>
    </xf>
    <xf numFmtId="0" fontId="28" fillId="0" borderId="7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2" fontId="28" fillId="0" borderId="0" xfId="0" applyNumberFormat="1" applyFont="1" applyBorder="1" applyAlignment="1">
      <alignment vertical="justify" wrapText="1"/>
    </xf>
    <xf numFmtId="43" fontId="28" fillId="0" borderId="0" xfId="0" applyNumberFormat="1" applyFont="1" applyBorder="1" applyAlignment="1">
      <alignment vertical="justify" wrapText="1"/>
    </xf>
    <xf numFmtId="0" fontId="27" fillId="0" borderId="0" xfId="0" applyFont="1" applyBorder="1" applyAlignment="1">
      <alignment horizontal="center" vertical="justify" wrapText="1"/>
    </xf>
    <xf numFmtId="2" fontId="27" fillId="0" borderId="0" xfId="0" applyNumberFormat="1" applyFont="1" applyBorder="1" applyAlignment="1">
      <alignment vertical="justify" wrapText="1"/>
    </xf>
    <xf numFmtId="43" fontId="27" fillId="0" borderId="0" xfId="0" applyNumberFormat="1" applyFont="1" applyBorder="1" applyAlignment="1">
      <alignment vertical="justify" wrapText="1"/>
    </xf>
    <xf numFmtId="169" fontId="25" fillId="0" borderId="0" xfId="0" applyNumberFormat="1" applyFont="1" applyBorder="1" applyAlignment="1">
      <alignment vertical="justify" wrapText="1"/>
    </xf>
    <xf numFmtId="0" fontId="25" fillId="0" borderId="0" xfId="0" applyFont="1" applyBorder="1" applyAlignment="1">
      <alignment horizontal="center" vertical="top" wrapText="1"/>
    </xf>
    <xf numFmtId="0" fontId="37" fillId="2" borderId="0" xfId="0" applyFont="1" applyFill="1" applyBorder="1" applyAlignment="1">
      <alignment vertical="top" wrapText="1"/>
    </xf>
    <xf numFmtId="0" fontId="28" fillId="0" borderId="8" xfId="0" applyFont="1" applyFill="1" applyBorder="1" applyAlignment="1">
      <alignment horizontal="center"/>
    </xf>
    <xf numFmtId="0" fontId="36" fillId="0" borderId="9" xfId="0" applyFont="1" applyFill="1" applyBorder="1"/>
    <xf numFmtId="10" fontId="29" fillId="0" borderId="10" xfId="0" quotePrefix="1" applyNumberFormat="1" applyFont="1" applyFill="1" applyBorder="1" applyAlignment="1">
      <alignment horizontal="center"/>
    </xf>
    <xf numFmtId="0" fontId="36" fillId="0" borderId="0" xfId="0" applyFont="1" applyFill="1" applyBorder="1"/>
    <xf numFmtId="10" fontId="29" fillId="0" borderId="14" xfId="0" applyNumberFormat="1" applyFont="1" applyBorder="1"/>
    <xf numFmtId="2" fontId="29" fillId="0" borderId="0" xfId="0" applyNumberFormat="1" applyFont="1" applyBorder="1"/>
    <xf numFmtId="0" fontId="36" fillId="0" borderId="17" xfId="0" applyFont="1" applyFill="1" applyBorder="1"/>
    <xf numFmtId="10" fontId="29" fillId="0" borderId="18" xfId="0" applyNumberFormat="1" applyFont="1" applyBorder="1" applyAlignment="1">
      <alignment horizontal="center"/>
    </xf>
    <xf numFmtId="0" fontId="28" fillId="0" borderId="4" xfId="3" applyFont="1" applyFill="1" applyBorder="1"/>
    <xf numFmtId="0" fontId="28" fillId="0" borderId="7" xfId="0" quotePrefix="1" applyFont="1" applyFill="1" applyBorder="1" applyAlignment="1">
      <alignment horizontal="center" vertical="top" wrapText="1"/>
    </xf>
    <xf numFmtId="10" fontId="28" fillId="0" borderId="4" xfId="0" applyNumberFormat="1" applyFont="1" applyBorder="1" applyAlignment="1">
      <alignment vertical="justify" wrapText="1"/>
    </xf>
    <xf numFmtId="0" fontId="35" fillId="0" borderId="4" xfId="3" applyFont="1" applyFill="1" applyBorder="1" applyAlignment="1">
      <alignment vertical="top" wrapText="1"/>
    </xf>
    <xf numFmtId="0" fontId="29" fillId="0" borderId="4" xfId="3" applyFont="1" applyFill="1" applyBorder="1" applyAlignment="1">
      <alignment vertical="top" wrapText="1"/>
    </xf>
    <xf numFmtId="0" fontId="28" fillId="0" borderId="7" xfId="3" applyFont="1" applyFill="1" applyBorder="1" applyAlignment="1">
      <alignment horizontal="center"/>
    </xf>
    <xf numFmtId="0" fontId="27" fillId="0" borderId="4" xfId="3" applyFont="1" applyFill="1" applyBorder="1" applyAlignment="1"/>
    <xf numFmtId="0" fontId="28" fillId="0" borderId="4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27" fillId="0" borderId="0" xfId="3" applyFont="1" applyFill="1" applyBorder="1"/>
    <xf numFmtId="167" fontId="28" fillId="0" borderId="0" xfId="0" applyNumberFormat="1" applyFont="1" applyBorder="1" applyAlignment="1">
      <alignment vertical="justify" wrapText="1"/>
    </xf>
    <xf numFmtId="0" fontId="38" fillId="0" borderId="4" xfId="3" applyFont="1" applyFill="1" applyBorder="1"/>
    <xf numFmtId="0" fontId="28" fillId="0" borderId="7" xfId="3" quotePrefix="1" applyFont="1" applyFill="1" applyBorder="1" applyAlignment="1">
      <alignment horizontal="center"/>
    </xf>
    <xf numFmtId="0" fontId="28" fillId="0" borderId="4" xfId="3" quotePrefix="1" applyFont="1" applyFill="1" applyBorder="1" applyAlignment="1">
      <alignment horizontal="center"/>
    </xf>
    <xf numFmtId="0" fontId="27" fillId="0" borderId="4" xfId="3" applyFont="1" applyFill="1" applyBorder="1" applyAlignment="1">
      <alignment wrapText="1"/>
    </xf>
    <xf numFmtId="49" fontId="27" fillId="0" borderId="4" xfId="3" applyNumberFormat="1" applyFont="1" applyFill="1" applyBorder="1" applyAlignment="1">
      <alignment horizontal="left"/>
    </xf>
    <xf numFmtId="0" fontId="28" fillId="0" borderId="7" xfId="0" applyFont="1" applyFill="1" applyBorder="1" applyAlignment="1">
      <alignment horizontal="center"/>
    </xf>
    <xf numFmtId="49" fontId="27" fillId="0" borderId="4" xfId="0" applyNumberFormat="1" applyFont="1" applyFill="1" applyBorder="1"/>
    <xf numFmtId="0" fontId="27" fillId="0" borderId="0" xfId="0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horizontal="center" vertical="justify" wrapText="1"/>
    </xf>
    <xf numFmtId="0" fontId="25" fillId="0" borderId="0" xfId="3" applyFont="1" applyFill="1" applyBorder="1" applyAlignment="1">
      <alignment horizontal="center"/>
    </xf>
    <xf numFmtId="0" fontId="26" fillId="0" borderId="0" xfId="3" applyFont="1" applyFill="1" applyBorder="1"/>
    <xf numFmtId="167" fontId="25" fillId="0" borderId="0" xfId="0" applyNumberFormat="1" applyFont="1" applyBorder="1" applyAlignment="1">
      <alignment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0" xfId="0" quotePrefix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justify" wrapText="1"/>
    </xf>
    <xf numFmtId="2" fontId="28" fillId="0" borderId="7" xfId="0" applyNumberFormat="1" applyFont="1" applyFill="1" applyBorder="1" applyAlignment="1">
      <alignment vertical="justify" wrapText="1"/>
    </xf>
    <xf numFmtId="43" fontId="28" fillId="0" borderId="4" xfId="0" applyNumberFormat="1" applyFont="1" applyFill="1" applyBorder="1" applyAlignment="1">
      <alignment vertical="justify" wrapText="1"/>
    </xf>
    <xf numFmtId="0" fontId="25" fillId="0" borderId="4" xfId="0" applyFont="1" applyFill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vertical="justify" wrapText="1"/>
    </xf>
    <xf numFmtId="167" fontId="25" fillId="0" borderId="0" xfId="0" applyNumberFormat="1" applyFont="1" applyFill="1" applyBorder="1" applyAlignment="1">
      <alignment vertical="justify" wrapText="1"/>
    </xf>
    <xf numFmtId="0" fontId="26" fillId="0" borderId="0" xfId="0" applyFont="1" applyBorder="1" applyAlignment="1">
      <alignment vertical="top" wrapText="1"/>
    </xf>
    <xf numFmtId="0" fontId="34" fillId="3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justify"/>
    </xf>
    <xf numFmtId="49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4" xfId="0" applyFont="1" applyFill="1" applyBorder="1"/>
    <xf numFmtId="0" fontId="36" fillId="0" borderId="4" xfId="0" applyFont="1" applyFill="1" applyBorder="1"/>
    <xf numFmtId="49" fontId="28" fillId="0" borderId="4" xfId="0" quotePrefix="1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/>
    <xf numFmtId="2" fontId="29" fillId="0" borderId="14" xfId="0" applyNumberFormat="1" applyFont="1" applyBorder="1"/>
    <xf numFmtId="2" fontId="29" fillId="0" borderId="18" xfId="0" applyNumberFormat="1" applyFont="1" applyBorder="1"/>
    <xf numFmtId="0" fontId="29" fillId="0" borderId="4" xfId="0" applyFont="1" applyFill="1" applyBorder="1"/>
    <xf numFmtId="0" fontId="29" fillId="0" borderId="4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justify"/>
    </xf>
    <xf numFmtId="0" fontId="28" fillId="0" borderId="4" xfId="0" applyFont="1" applyFill="1" applyBorder="1" applyAlignment="1">
      <alignment vertical="justify" wrapText="1"/>
    </xf>
    <xf numFmtId="0" fontId="28" fillId="0" borderId="4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/>
    </xf>
    <xf numFmtId="0" fontId="40" fillId="0" borderId="0" xfId="0" applyFont="1" applyFill="1" applyBorder="1" applyAlignment="1">
      <alignment vertical="top" wrapText="1"/>
    </xf>
    <xf numFmtId="0" fontId="39" fillId="0" borderId="4" xfId="0" applyFont="1" applyFill="1" applyBorder="1" applyAlignment="1">
      <alignment vertical="top" wrapText="1"/>
    </xf>
    <xf numFmtId="1" fontId="28" fillId="0" borderId="4" xfId="0" quotePrefix="1" applyNumberFormat="1" applyFont="1" applyFill="1" applyBorder="1" applyAlignment="1">
      <alignment horizontal="center" vertical="top" wrapText="1"/>
    </xf>
    <xf numFmtId="0" fontId="28" fillId="0" borderId="4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justify"/>
    </xf>
    <xf numFmtId="0" fontId="28" fillId="0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vertical="justify" wrapText="1"/>
    </xf>
    <xf numFmtId="2" fontId="28" fillId="0" borderId="0" xfId="0" applyNumberFormat="1" applyFont="1" applyFill="1" applyBorder="1" applyAlignment="1">
      <alignment vertical="justify" wrapText="1"/>
    </xf>
    <xf numFmtId="43" fontId="28" fillId="0" borderId="0" xfId="0" applyNumberFormat="1" applyFont="1" applyFill="1" applyBorder="1" applyAlignment="1">
      <alignment vertical="justify" wrapText="1"/>
    </xf>
    <xf numFmtId="0" fontId="27" fillId="0" borderId="4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right"/>
    </xf>
    <xf numFmtId="49" fontId="28" fillId="0" borderId="4" xfId="0" applyNumberFormat="1" applyFont="1" applyFill="1" applyBorder="1" applyAlignment="1">
      <alignment horizontal="center"/>
    </xf>
    <xf numFmtId="49" fontId="28" fillId="0" borderId="4" xfId="0" quotePrefix="1" applyNumberFormat="1" applyFont="1" applyFill="1" applyBorder="1" applyAlignment="1">
      <alignment horizontal="center"/>
    </xf>
    <xf numFmtId="167" fontId="25" fillId="0" borderId="4" xfId="0" applyNumberFormat="1" applyFont="1" applyBorder="1" applyAlignment="1">
      <alignment vertical="justify" wrapText="1"/>
    </xf>
    <xf numFmtId="0" fontId="41" fillId="2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4" xfId="0" applyFont="1" applyFill="1" applyBorder="1" applyAlignment="1">
      <alignment wrapText="1"/>
    </xf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8" fillId="0" borderId="4" xfId="0" applyFont="1" applyFill="1" applyBorder="1" applyAlignment="1"/>
    <xf numFmtId="0" fontId="28" fillId="0" borderId="4" xfId="0" applyFont="1" applyBorder="1" applyAlignment="1">
      <alignment horizontal="left" vertical="center" wrapText="1"/>
    </xf>
    <xf numFmtId="43" fontId="28" fillId="0" borderId="4" xfId="0" applyNumberFormat="1" applyFont="1" applyFill="1" applyBorder="1" applyAlignment="1"/>
    <xf numFmtId="0" fontId="27" fillId="0" borderId="4" xfId="0" applyFont="1" applyBorder="1" applyAlignment="1">
      <alignment horizontal="left" vertical="center" wrapText="1"/>
    </xf>
    <xf numFmtId="0" fontId="43" fillId="2" borderId="0" xfId="0" applyFont="1" applyFill="1" applyBorder="1" applyAlignment="1">
      <alignment vertical="top" wrapText="1"/>
    </xf>
    <xf numFmtId="10" fontId="29" fillId="0" borderId="0" xfId="0" applyNumberFormat="1" applyFont="1" applyBorder="1" applyAlignment="1">
      <alignment horizontal="center"/>
    </xf>
    <xf numFmtId="43" fontId="29" fillId="0" borderId="0" xfId="0" applyNumberFormat="1" applyFont="1" applyBorder="1"/>
    <xf numFmtId="0" fontId="28" fillId="0" borderId="4" xfId="0" quotePrefix="1" applyFont="1" applyFill="1" applyBorder="1" applyAlignment="1">
      <alignment horizontal="center" shrinkToFit="1"/>
    </xf>
    <xf numFmtId="0" fontId="27" fillId="0" borderId="4" xfId="0" applyFont="1" applyFill="1" applyBorder="1" applyAlignment="1">
      <alignment horizontal="justify" shrinkToFit="1"/>
    </xf>
    <xf numFmtId="0" fontId="27" fillId="0" borderId="0" xfId="0" applyFont="1" applyBorder="1" applyAlignment="1">
      <alignment vertical="justify" shrinkToFit="1"/>
    </xf>
    <xf numFmtId="0" fontId="28" fillId="0" borderId="4" xfId="0" applyFont="1" applyFill="1" applyBorder="1" applyAlignment="1">
      <alignment horizontal="center" vertical="justify" wrapText="1"/>
    </xf>
    <xf numFmtId="0" fontId="44" fillId="0" borderId="0" xfId="0" applyFont="1" applyFill="1" applyBorder="1" applyAlignment="1">
      <alignment horizontal="center" vertical="top" wrapText="1"/>
    </xf>
    <xf numFmtId="0" fontId="45" fillId="2" borderId="0" xfId="0" applyFont="1" applyFill="1" applyBorder="1" applyAlignment="1">
      <alignment vertical="top" wrapText="1"/>
    </xf>
    <xf numFmtId="167" fontId="44" fillId="0" borderId="0" xfId="0" applyNumberFormat="1" applyFont="1" applyBorder="1" applyAlignment="1">
      <alignment vertical="justify" wrapText="1"/>
    </xf>
    <xf numFmtId="2" fontId="44" fillId="0" borderId="0" xfId="0" applyNumberFormat="1" applyFont="1" applyBorder="1" applyAlignment="1">
      <alignment vertical="justify" wrapText="1"/>
    </xf>
    <xf numFmtId="43" fontId="44" fillId="0" borderId="0" xfId="0" applyNumberFormat="1" applyFont="1" applyBorder="1" applyAlignment="1">
      <alignment vertical="justify" wrapText="1"/>
    </xf>
    <xf numFmtId="0" fontId="46" fillId="0" borderId="0" xfId="0" applyFont="1" applyBorder="1" applyAlignment="1">
      <alignment vertical="justify" wrapText="1"/>
    </xf>
    <xf numFmtId="0" fontId="47" fillId="0" borderId="0" xfId="0" applyFont="1" applyFill="1" applyBorder="1" applyAlignment="1">
      <alignment vertical="top" wrapText="1"/>
    </xf>
    <xf numFmtId="166" fontId="27" fillId="0" borderId="4" xfId="1" applyFont="1" applyFill="1" applyBorder="1"/>
    <xf numFmtId="0" fontId="32" fillId="0" borderId="4" xfId="0" applyFont="1" applyFill="1" applyBorder="1"/>
    <xf numFmtId="0" fontId="28" fillId="0" borderId="4" xfId="0" applyFont="1" applyFill="1" applyBorder="1" applyAlignment="1">
      <alignment wrapText="1"/>
    </xf>
    <xf numFmtId="0" fontId="49" fillId="0" borderId="0" xfId="0" applyFont="1" applyFill="1" applyBorder="1"/>
    <xf numFmtId="0" fontId="27" fillId="0" borderId="4" xfId="0" applyFont="1" applyFill="1" applyBorder="1" applyAlignment="1"/>
    <xf numFmtId="0" fontId="39" fillId="0" borderId="4" xfId="0" applyFont="1" applyFill="1" applyBorder="1"/>
    <xf numFmtId="167" fontId="27" fillId="0" borderId="4" xfId="0" applyNumberFormat="1" applyFont="1" applyBorder="1" applyAlignment="1">
      <alignment vertical="justify" wrapText="1"/>
    </xf>
    <xf numFmtId="0" fontId="28" fillId="0" borderId="4" xfId="0" applyFont="1" applyFill="1" applyBorder="1" applyAlignment="1">
      <alignment horizontal="justify" vertical="top" wrapText="1"/>
    </xf>
    <xf numFmtId="0" fontId="27" fillId="0" borderId="4" xfId="0" applyFont="1" applyFill="1" applyBorder="1" applyAlignment="1">
      <alignment horizontal="justify" vertical="top" wrapText="1"/>
    </xf>
    <xf numFmtId="0" fontId="38" fillId="0" borderId="4" xfId="0" applyFont="1" applyFill="1" applyBorder="1"/>
    <xf numFmtId="0" fontId="28" fillId="0" borderId="21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justify" vertical="top" wrapText="1"/>
    </xf>
    <xf numFmtId="0" fontId="39" fillId="0" borderId="4" xfId="0" quotePrefix="1" applyFont="1" applyFill="1" applyBorder="1"/>
    <xf numFmtId="0" fontId="36" fillId="0" borderId="4" xfId="0" quotePrefix="1" applyFont="1" applyFill="1" applyBorder="1"/>
    <xf numFmtId="0" fontId="26" fillId="0" borderId="0" xfId="0" quotePrefix="1" applyFont="1" applyFill="1" applyBorder="1" applyAlignment="1">
      <alignment vertical="top" wrapText="1"/>
    </xf>
    <xf numFmtId="9" fontId="26" fillId="0" borderId="0" xfId="0" applyNumberFormat="1" applyFont="1" applyFill="1" applyBorder="1" applyAlignment="1">
      <alignment vertical="top" wrapText="1"/>
    </xf>
    <xf numFmtId="0" fontId="1" fillId="0" borderId="0" xfId="0" applyFont="1"/>
    <xf numFmtId="0" fontId="50" fillId="0" borderId="0" xfId="0" applyFont="1"/>
    <xf numFmtId="167" fontId="52" fillId="0" borderId="4" xfId="0" applyNumberFormat="1" applyFont="1" applyBorder="1" applyAlignment="1">
      <alignment vertical="justify" wrapText="1"/>
    </xf>
    <xf numFmtId="2" fontId="52" fillId="0" borderId="4" xfId="0" applyNumberFormat="1" applyFont="1" applyBorder="1" applyAlignment="1">
      <alignment vertical="justify" wrapText="1"/>
    </xf>
    <xf numFmtId="43" fontId="52" fillId="0" borderId="4" xfId="0" applyNumberFormat="1" applyFont="1" applyBorder="1" applyAlignment="1">
      <alignment vertical="justify" wrapText="1"/>
    </xf>
    <xf numFmtId="167" fontId="28" fillId="0" borderId="4" xfId="0" applyNumberFormat="1" applyFont="1" applyFill="1" applyBorder="1" applyAlignment="1"/>
    <xf numFmtId="10" fontId="52" fillId="0" borderId="4" xfId="0" applyNumberFormat="1" applyFont="1" applyBorder="1" applyAlignment="1">
      <alignment vertical="justify" wrapText="1"/>
    </xf>
    <xf numFmtId="43" fontId="52" fillId="0" borderId="4" xfId="0" applyNumberFormat="1" applyFont="1" applyFill="1" applyBorder="1" applyAlignment="1">
      <alignment vertical="justify" wrapText="1"/>
    </xf>
    <xf numFmtId="9" fontId="23" fillId="0" borderId="4" xfId="0" applyNumberFormat="1" applyFont="1" applyFill="1" applyBorder="1" applyAlignment="1">
      <alignment vertical="top" wrapText="1"/>
    </xf>
    <xf numFmtId="44" fontId="23" fillId="0" borderId="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4" xfId="0" applyBorder="1"/>
    <xf numFmtId="49" fontId="21" fillId="0" borderId="0" xfId="0" applyNumberFormat="1" applyFont="1" applyBorder="1" applyAlignment="1">
      <alignment wrapText="1"/>
    </xf>
    <xf numFmtId="0" fontId="24" fillId="0" borderId="0" xfId="0" applyFont="1" applyAlignment="1"/>
    <xf numFmtId="168" fontId="24" fillId="0" borderId="4" xfId="0" applyNumberFormat="1" applyFont="1" applyBorder="1"/>
    <xf numFmtId="0" fontId="0" fillId="0" borderId="0" xfId="0" applyFont="1"/>
    <xf numFmtId="174" fontId="0" fillId="0" borderId="0" xfId="0" applyNumberFormat="1" applyFont="1"/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174" fontId="25" fillId="4" borderId="32" xfId="0" applyNumberFormat="1" applyFont="1" applyFill="1" applyBorder="1"/>
    <xf numFmtId="0" fontId="25" fillId="4" borderId="32" xfId="0" applyFont="1" applyFill="1" applyBorder="1"/>
    <xf numFmtId="0" fontId="25" fillId="4" borderId="33" xfId="0" applyFont="1" applyFill="1" applyBorder="1"/>
    <xf numFmtId="0" fontId="25" fillId="0" borderId="0" xfId="0" applyFont="1"/>
    <xf numFmtId="0" fontId="0" fillId="0" borderId="3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 wrapText="1"/>
    </xf>
    <xf numFmtId="174" fontId="0" fillId="0" borderId="4" xfId="0" applyNumberFormat="1" applyFont="1" applyBorder="1"/>
    <xf numFmtId="175" fontId="0" fillId="0" borderId="4" xfId="0" applyNumberFormat="1" applyFont="1" applyBorder="1"/>
    <xf numFmtId="9" fontId="0" fillId="0" borderId="4" xfId="0" applyNumberFormat="1" applyFont="1" applyBorder="1"/>
    <xf numFmtId="174" fontId="0" fillId="0" borderId="35" xfId="0" applyNumberFormat="1" applyFont="1" applyBorder="1"/>
    <xf numFmtId="0" fontId="53" fillId="0" borderId="34" xfId="0" applyFont="1" applyFill="1" applyBorder="1" applyAlignment="1">
      <alignment vertical="center"/>
    </xf>
    <xf numFmtId="0" fontId="53" fillId="0" borderId="4" xfId="0" applyFont="1" applyFill="1" applyBorder="1" applyAlignment="1">
      <alignment horizontal="right" vertical="center" wrapText="1"/>
    </xf>
    <xf numFmtId="174" fontId="53" fillId="0" borderId="4" xfId="0" applyNumberFormat="1" applyFont="1" applyBorder="1"/>
    <xf numFmtId="175" fontId="53" fillId="0" borderId="4" xfId="0" applyNumberFormat="1" applyFont="1" applyBorder="1"/>
    <xf numFmtId="9" fontId="53" fillId="0" borderId="4" xfId="0" applyNumberFormat="1" applyFont="1" applyBorder="1"/>
    <xf numFmtId="174" fontId="53" fillId="0" borderId="35" xfId="0" applyNumberFormat="1" applyFont="1" applyBorder="1"/>
    <xf numFmtId="0" fontId="53" fillId="0" borderId="0" xfId="0" applyFont="1"/>
    <xf numFmtId="0" fontId="0" fillId="0" borderId="3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 wrapText="1"/>
    </xf>
    <xf numFmtId="174" fontId="0" fillId="0" borderId="36" xfId="0" applyNumberFormat="1" applyFont="1" applyBorder="1"/>
    <xf numFmtId="9" fontId="0" fillId="0" borderId="36" xfId="0" applyNumberFormat="1" applyFont="1" applyBorder="1"/>
    <xf numFmtId="174" fontId="0" fillId="0" borderId="37" xfId="0" applyNumberFormat="1" applyFont="1" applyBorder="1"/>
    <xf numFmtId="174" fontId="0" fillId="4" borderId="38" xfId="0" applyNumberFormat="1" applyFont="1" applyFill="1" applyBorder="1"/>
    <xf numFmtId="0" fontId="0" fillId="5" borderId="0" xfId="0" applyFill="1"/>
    <xf numFmtId="174" fontId="0" fillId="5" borderId="0" xfId="0" applyNumberFormat="1" applyFont="1" applyFill="1"/>
    <xf numFmtId="0" fontId="51" fillId="0" borderId="4" xfId="0" applyFont="1" applyFill="1" applyBorder="1"/>
    <xf numFmtId="2" fontId="25" fillId="0" borderId="2" xfId="0" applyNumberFormat="1" applyFont="1" applyBorder="1" applyAlignment="1">
      <alignment horizontal="center" vertical="justify" wrapText="1"/>
    </xf>
    <xf numFmtId="2" fontId="28" fillId="0" borderId="6" xfId="0" applyNumberFormat="1" applyFont="1" applyBorder="1" applyAlignment="1">
      <alignment vertical="justify" wrapText="1"/>
    </xf>
    <xf numFmtId="170" fontId="28" fillId="0" borderId="7" xfId="0" applyNumberFormat="1" applyFont="1" applyBorder="1" applyAlignment="1">
      <alignment vertical="justify" wrapText="1"/>
    </xf>
    <xf numFmtId="2" fontId="25" fillId="0" borderId="7" xfId="0" applyNumberFormat="1" applyFont="1" applyBorder="1" applyAlignment="1">
      <alignment vertical="justify" wrapText="1"/>
    </xf>
    <xf numFmtId="0" fontId="28" fillId="0" borderId="7" xfId="0" applyFont="1" applyFill="1" applyBorder="1" applyAlignment="1"/>
    <xf numFmtId="2" fontId="28" fillId="0" borderId="7" xfId="0" applyNumberFormat="1" applyFont="1" applyFill="1" applyBorder="1" applyAlignment="1"/>
    <xf numFmtId="2" fontId="52" fillId="0" borderId="7" xfId="0" applyNumberFormat="1" applyFont="1" applyBorder="1" applyAlignment="1">
      <alignment vertical="justify" wrapText="1"/>
    </xf>
    <xf numFmtId="43" fontId="29" fillId="0" borderId="10" xfId="0" applyNumberFormat="1" applyFont="1" applyBorder="1" applyAlignment="1">
      <alignment horizontal="center"/>
    </xf>
    <xf numFmtId="43" fontId="29" fillId="0" borderId="14" xfId="0" applyNumberFormat="1" applyFont="1" applyBorder="1" applyAlignment="1">
      <alignment horizontal="center"/>
    </xf>
    <xf numFmtId="43" fontId="32" fillId="0" borderId="13" xfId="0" applyNumberFormat="1" applyFont="1" applyBorder="1" applyAlignment="1">
      <alignment vertical="justify"/>
    </xf>
    <xf numFmtId="43" fontId="25" fillId="0" borderId="4" xfId="0" applyNumberFormat="1" applyFont="1" applyBorder="1" applyAlignment="1">
      <alignment vertical="justify" wrapText="1"/>
    </xf>
    <xf numFmtId="173" fontId="28" fillId="0" borderId="4" xfId="0" applyNumberFormat="1" applyFont="1" applyFill="1" applyBorder="1" applyAlignment="1">
      <alignment vertical="justify" wrapText="1"/>
    </xf>
    <xf numFmtId="176" fontId="28" fillId="0" borderId="7" xfId="0" applyNumberFormat="1" applyFont="1" applyBorder="1" applyAlignment="1">
      <alignment vertical="justify" wrapText="1"/>
    </xf>
    <xf numFmtId="176" fontId="28" fillId="0" borderId="4" xfId="0" applyNumberFormat="1" applyFont="1" applyBorder="1" applyAlignment="1">
      <alignment vertical="justify" wrapText="1"/>
    </xf>
    <xf numFmtId="0" fontId="23" fillId="0" borderId="4" xfId="0" applyFont="1" applyFill="1" applyBorder="1" applyAlignment="1">
      <alignment horizontal="justify"/>
    </xf>
    <xf numFmtId="43" fontId="7" fillId="0" borderId="4" xfId="0" applyNumberFormat="1" applyFont="1" applyBorder="1" applyAlignment="1">
      <alignment vertical="justify" wrapText="1"/>
    </xf>
    <xf numFmtId="167" fontId="7" fillId="0" borderId="4" xfId="0" applyNumberFormat="1" applyFont="1" applyBorder="1" applyAlignment="1">
      <alignment vertical="justify" wrapText="1"/>
    </xf>
    <xf numFmtId="0" fontId="6" fillId="0" borderId="0" xfId="0" applyFont="1" applyFill="1" applyBorder="1" applyAlignment="1">
      <alignment wrapText="1"/>
    </xf>
    <xf numFmtId="0" fontId="25" fillId="0" borderId="4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28" fillId="0" borderId="5" xfId="0" applyFont="1" applyFill="1" applyBorder="1" applyAlignment="1">
      <alignment horizontal="justify" vertical="top" wrapText="1"/>
    </xf>
    <xf numFmtId="43" fontId="28" fillId="0" borderId="5" xfId="0" applyNumberFormat="1" applyFont="1" applyBorder="1" applyAlignment="1">
      <alignment horizontal="center" vertical="justify" wrapText="1"/>
    </xf>
    <xf numFmtId="167" fontId="28" fillId="0" borderId="5" xfId="0" applyNumberFormat="1" applyFont="1" applyBorder="1" applyAlignment="1">
      <alignment horizontal="center" vertical="justify" wrapText="1"/>
    </xf>
    <xf numFmtId="2" fontId="28" fillId="0" borderId="5" xfId="0" applyNumberFormat="1" applyFont="1" applyBorder="1" applyAlignment="1">
      <alignment horizontal="center" vertical="justify" wrapText="1"/>
    </xf>
    <xf numFmtId="43" fontId="7" fillId="0" borderId="4" xfId="0" applyNumberFormat="1" applyFont="1" applyBorder="1"/>
    <xf numFmtId="0" fontId="35" fillId="0" borderId="0" xfId="0" applyFont="1" applyFill="1" applyBorder="1" applyAlignment="1">
      <alignment horizontal="center"/>
    </xf>
    <xf numFmtId="43" fontId="28" fillId="0" borderId="7" xfId="0" applyNumberFormat="1" applyFont="1" applyBorder="1" applyAlignment="1">
      <alignment vertical="justify" wrapText="1"/>
    </xf>
    <xf numFmtId="43" fontId="28" fillId="0" borderId="8" xfId="0" applyNumberFormat="1" applyFont="1" applyBorder="1" applyAlignment="1">
      <alignment vertical="justify" wrapText="1"/>
    </xf>
    <xf numFmtId="43" fontId="28" fillId="0" borderId="12" xfId="0" applyNumberFormat="1" applyFont="1" applyBorder="1" applyAlignment="1">
      <alignment vertical="justify" wrapText="1"/>
    </xf>
    <xf numFmtId="43" fontId="28" fillId="0" borderId="6" xfId="0" applyNumberFormat="1" applyFont="1" applyFill="1" applyBorder="1" applyAlignment="1"/>
    <xf numFmtId="13" fontId="29" fillId="0" borderId="10" xfId="0" applyNumberFormat="1" applyFont="1" applyBorder="1" applyAlignment="1">
      <alignment horizontal="center" wrapText="1"/>
    </xf>
    <xf numFmtId="0" fontId="28" fillId="0" borderId="5" xfId="3" applyFont="1" applyFill="1" applyBorder="1"/>
    <xf numFmtId="0" fontId="36" fillId="0" borderId="2" xfId="0" applyFont="1" applyFill="1" applyBorder="1" applyAlignment="1"/>
    <xf numFmtId="13" fontId="29" fillId="0" borderId="3" xfId="0" applyNumberFormat="1" applyFont="1" applyBorder="1" applyAlignment="1">
      <alignment wrapText="1"/>
    </xf>
    <xf numFmtId="10" fontId="29" fillId="0" borderId="3" xfId="0" applyNumberFormat="1" applyFont="1" applyBorder="1" applyAlignment="1">
      <alignment horizontal="center"/>
    </xf>
    <xf numFmtId="2" fontId="29" fillId="0" borderId="39" xfId="0" applyNumberFormat="1" applyFont="1" applyBorder="1" applyAlignment="1"/>
    <xf numFmtId="13" fontId="29" fillId="0" borderId="3" xfId="0" applyNumberFormat="1" applyFont="1" applyBorder="1" applyAlignment="1">
      <alignment horizontal="center" wrapText="1"/>
    </xf>
    <xf numFmtId="0" fontId="28" fillId="0" borderId="6" xfId="3" applyFont="1" applyFill="1" applyBorder="1" applyAlignment="1">
      <alignment horizontal="center"/>
    </xf>
    <xf numFmtId="0" fontId="27" fillId="0" borderId="5" xfId="3" applyFont="1" applyFill="1" applyBorder="1"/>
    <xf numFmtId="2" fontId="28" fillId="0" borderId="5" xfId="0" applyNumberFormat="1" applyFont="1" applyBorder="1" applyAlignment="1">
      <alignment vertical="justify" wrapText="1"/>
    </xf>
    <xf numFmtId="0" fontId="28" fillId="0" borderId="2" xfId="0" applyFont="1" applyFill="1" applyBorder="1" applyAlignment="1">
      <alignment horizontal="center"/>
    </xf>
    <xf numFmtId="43" fontId="28" fillId="0" borderId="32" xfId="0" applyNumberFormat="1" applyFont="1" applyBorder="1" applyAlignment="1">
      <alignment vertical="justify" wrapText="1"/>
    </xf>
    <xf numFmtId="43" fontId="28" fillId="0" borderId="23" xfId="0" applyNumberFormat="1" applyFont="1" applyBorder="1" applyAlignment="1">
      <alignment vertical="justify" wrapText="1"/>
    </xf>
    <xf numFmtId="43" fontId="25" fillId="0" borderId="23" xfId="0" applyNumberFormat="1" applyFont="1" applyBorder="1" applyAlignment="1">
      <alignment vertical="justify" wrapText="1"/>
    </xf>
    <xf numFmtId="0" fontId="28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justify"/>
    </xf>
    <xf numFmtId="0" fontId="52" fillId="0" borderId="4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vertical="top" wrapText="1"/>
    </xf>
    <xf numFmtId="0" fontId="51" fillId="0" borderId="0" xfId="0" applyFont="1" applyBorder="1" applyAlignment="1">
      <alignment vertical="justify" wrapText="1"/>
    </xf>
    <xf numFmtId="43" fontId="28" fillId="0" borderId="4" xfId="0" applyNumberFormat="1" applyFont="1" applyBorder="1" applyAlignment="1">
      <alignment vertical="justify" shrinkToFit="1"/>
    </xf>
    <xf numFmtId="0" fontId="27" fillId="0" borderId="0" xfId="0" applyFont="1" applyFill="1" applyBorder="1"/>
    <xf numFmtId="0" fontId="52" fillId="0" borderId="7" xfId="0" applyFont="1" applyFill="1" applyBorder="1" applyAlignment="1">
      <alignment horizontal="center" vertical="top" wrapText="1"/>
    </xf>
    <xf numFmtId="173" fontId="52" fillId="0" borderId="4" xfId="0" applyNumberFormat="1" applyFont="1" applyBorder="1" applyAlignment="1">
      <alignment vertical="justify" wrapText="1"/>
    </xf>
    <xf numFmtId="0" fontId="52" fillId="0" borderId="4" xfId="0" applyFont="1" applyFill="1" applyBorder="1"/>
    <xf numFmtId="0" fontId="54" fillId="0" borderId="4" xfId="0" applyFont="1" applyBorder="1"/>
    <xf numFmtId="9" fontId="51" fillId="0" borderId="4" xfId="0" applyNumberFormat="1" applyFont="1" applyFill="1" applyBorder="1" applyAlignment="1">
      <alignment vertical="top" wrapText="1"/>
    </xf>
    <xf numFmtId="168" fontId="55" fillId="0" borderId="4" xfId="0" applyNumberFormat="1" applyFont="1" applyFill="1" applyBorder="1" applyAlignment="1">
      <alignment vertical="justify" wrapText="1"/>
    </xf>
    <xf numFmtId="168" fontId="56" fillId="0" borderId="4" xfId="0" applyNumberFormat="1" applyFont="1" applyBorder="1"/>
    <xf numFmtId="0" fontId="51" fillId="0" borderId="4" xfId="0" applyFont="1" applyBorder="1" applyAlignment="1">
      <alignment vertical="justify" wrapText="1"/>
    </xf>
    <xf numFmtId="43" fontId="51" fillId="0" borderId="4" xfId="0" applyNumberFormat="1" applyFont="1" applyBorder="1" applyAlignment="1">
      <alignment vertical="justify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3" fontId="28" fillId="0" borderId="4" xfId="0" applyNumberFormat="1" applyFont="1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2" fontId="28" fillId="0" borderId="4" xfId="0" applyNumberFormat="1" applyFont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2" name="Text Box 14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" name="Text Box 15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4" name="Text Box 15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5" name="Text Box 15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" name="Text Box 164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" name="Text Box 16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" name="Text Box 17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" name="Text Box 18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" name="Text Box 18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" name="Text Box 19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" name="Text Box 1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" name="Text Box 1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4" name="Text Box 20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5" name="Text Box 20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6" name="Text Box 21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7" name="Text Box 22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8" name="Text Box 22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20" name="Text Box 24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21" name="Text Box 24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22" name="Text Box 25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696</xdr:row>
      <xdr:rowOff>0</xdr:rowOff>
    </xdr:from>
    <xdr:to>
      <xdr:col>1</xdr:col>
      <xdr:colOff>609600</xdr:colOff>
      <xdr:row>697</xdr:row>
      <xdr:rowOff>190500</xdr:rowOff>
    </xdr:to>
    <xdr:sp macro="" textlink="">
      <xdr:nvSpPr>
        <xdr:cNvPr id="23" name="Text Box 287"/>
        <xdr:cNvSpPr txBox="1">
          <a:spLocks noChangeArrowheads="1"/>
        </xdr:cNvSpPr>
      </xdr:nvSpPr>
      <xdr:spPr bwMode="auto">
        <a:xfrm>
          <a:off x="1000125" y="162658425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1209675</xdr:colOff>
      <xdr:row>1138</xdr:row>
      <xdr:rowOff>0</xdr:rowOff>
    </xdr:from>
    <xdr:to>
      <xdr:col>1</xdr:col>
      <xdr:colOff>1209675</xdr:colOff>
      <xdr:row>1138</xdr:row>
      <xdr:rowOff>0</xdr:rowOff>
    </xdr:to>
    <xdr:sp macro="" textlink="">
      <xdr:nvSpPr>
        <xdr:cNvPr id="24" name="Line 345"/>
        <xdr:cNvSpPr>
          <a:spLocks noChangeShapeType="1"/>
        </xdr:cNvSpPr>
      </xdr:nvSpPr>
      <xdr:spPr bwMode="auto">
        <a:xfrm>
          <a:off x="1638300" y="2575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5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6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696</xdr:row>
      <xdr:rowOff>0</xdr:rowOff>
    </xdr:from>
    <xdr:to>
      <xdr:col>1</xdr:col>
      <xdr:colOff>609600</xdr:colOff>
      <xdr:row>697</xdr:row>
      <xdr:rowOff>190500</xdr:rowOff>
    </xdr:to>
    <xdr:sp macro="" textlink="">
      <xdr:nvSpPr>
        <xdr:cNvPr id="32" name="Text Box 394"/>
        <xdr:cNvSpPr txBox="1">
          <a:spLocks noChangeArrowheads="1"/>
        </xdr:cNvSpPr>
      </xdr:nvSpPr>
      <xdr:spPr bwMode="auto">
        <a:xfrm>
          <a:off x="1000125" y="162658425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3" name="Text Box 3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4" name="Text Box 39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5" name="Text Box 397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6" name="Text Box 3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7" name="Text Box 39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8" name="Text Box 40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39" name="Text Box 40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0" name="Text Box 427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1" name="Text Box 428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2" name="Text Box 429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3" name="Text Box 430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4" name="Text Box 431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5" name="Text Box 432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6" name="Text Box 433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7" name="Text Box 434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8" name="Text Box 435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49" name="Text Box 436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0" name="Text Box 437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1" name="Text Box 438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2" name="Text Box 439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3" name="Text Box 440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4" name="Text Box 441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76200</xdr:colOff>
      <xdr:row>267</xdr:row>
      <xdr:rowOff>200025</xdr:rowOff>
    </xdr:to>
    <xdr:sp macro="" textlink="">
      <xdr:nvSpPr>
        <xdr:cNvPr id="55" name="Text Box 442"/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56" name="Text Box 14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57" name="Text Box 15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58" name="Text Box 15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59" name="Text Box 15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0" name="Text Box 164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1" name="Text Box 16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2" name="Text Box 17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3" name="Text Box 18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4" name="Text Box 18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5" name="Text Box 19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6" name="Text Box 1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7" name="Text Box 1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8" name="Text Box 20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69" name="Text Box 20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0" name="Text Box 21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1" name="Text Box 22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2" name="Text Box 22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3" name="Text Box 22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4" name="Text Box 24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5" name="Text Box 24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6" name="Text Box 25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7" name="Text Box 3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8" name="Text Box 39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79" name="Text Box 397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0" name="Text Box 3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1" name="Text Box 39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2" name="Text Box 40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3" name="Text Box 40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4" name="Text Box 14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5" name="Text Box 15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6" name="Text Box 15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7" name="Text Box 15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8" name="Text Box 164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89" name="Text Box 16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0" name="Text Box 17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1" name="Text Box 18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2" name="Text Box 18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3" name="Text Box 19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4" name="Text Box 1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5" name="Text Box 1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6" name="Text Box 20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7" name="Text Box 20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8" name="Text Box 21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99" name="Text Box 22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0" name="Text Box 22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1" name="Text Box 22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2" name="Text Box 24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3" name="Text Box 24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4" name="Text Box 25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5" name="Text Box 3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6" name="Text Box 39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7" name="Text Box 397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8" name="Text Box 3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09" name="Text Box 39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0" name="Text Box 40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1" name="Text Box 40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2" name="Text Box 14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3" name="Text Box 15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4" name="Text Box 15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5" name="Text Box 15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6" name="Text Box 164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7" name="Text Box 16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8" name="Text Box 17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19" name="Text Box 182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0" name="Text Box 18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1" name="Text Box 19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2" name="Text Box 1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3" name="Text Box 1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4" name="Text Box 203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5" name="Text Box 20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6" name="Text Box 21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7" name="Text Box 22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8" name="Text Box 22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29" name="Text Box 22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0" name="Text Box 24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1" name="Text Box 24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2" name="Text Box 25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3" name="Text Box 395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4" name="Text Box 396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5" name="Text Box 397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6" name="Text Box 398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7" name="Text Box 399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8" name="Text Box 400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3</xdr:col>
      <xdr:colOff>257175</xdr:colOff>
      <xdr:row>267</xdr:row>
      <xdr:rowOff>200025</xdr:rowOff>
    </xdr:to>
    <xdr:sp macro="" textlink="">
      <xdr:nvSpPr>
        <xdr:cNvPr id="139" name="Text Box 401"/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4</xdr:col>
      <xdr:colOff>104775</xdr:colOff>
      <xdr:row>3</xdr:row>
      <xdr:rowOff>304800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209550"/>
          <a:ext cx="2076450" cy="1381125"/>
        </a:xfrm>
        <a:prstGeom prst="rect">
          <a:avLst/>
        </a:prstGeom>
      </xdr:spPr>
    </xdr:pic>
    <xdr:clientData/>
  </xdr:twoCellAnchor>
  <xdr:oneCellAnchor>
    <xdr:from>
      <xdr:col>2</xdr:col>
      <xdr:colOff>285750</xdr:colOff>
      <xdr:row>0</xdr:row>
      <xdr:rowOff>209550</xdr:rowOff>
    </xdr:from>
    <xdr:ext cx="2076450" cy="1381125"/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209550"/>
          <a:ext cx="2076450" cy="13811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" name="Text Box 14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" name="Text Box 15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4" name="Text Box 15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" name="Text Box 15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" name="Text Box 164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" name="Text Box 16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" name="Text Box 17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" name="Text Box 18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" name="Text Box 18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" name="Text Box 19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" name="Text Box 1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" name="Text Box 1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4" name="Text Box 20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5" name="Text Box 20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6" name="Text Box 21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7" name="Text Box 22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8" name="Text Box 22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0" name="Text Box 24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1" name="Text Box 24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2" name="Text Box 25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190</xdr:row>
      <xdr:rowOff>0</xdr:rowOff>
    </xdr:from>
    <xdr:to>
      <xdr:col>1</xdr:col>
      <xdr:colOff>609600</xdr:colOff>
      <xdr:row>193</xdr:row>
      <xdr:rowOff>95250</xdr:rowOff>
    </xdr:to>
    <xdr:sp macro="" textlink="">
      <xdr:nvSpPr>
        <xdr:cNvPr id="23" name="Text Box 287"/>
        <xdr:cNvSpPr txBox="1">
          <a:spLocks noChangeArrowheads="1"/>
        </xdr:cNvSpPr>
      </xdr:nvSpPr>
      <xdr:spPr bwMode="auto">
        <a:xfrm>
          <a:off x="1000125" y="144989550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5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6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190</xdr:row>
      <xdr:rowOff>0</xdr:rowOff>
    </xdr:from>
    <xdr:to>
      <xdr:col>1</xdr:col>
      <xdr:colOff>609600</xdr:colOff>
      <xdr:row>193</xdr:row>
      <xdr:rowOff>95250</xdr:rowOff>
    </xdr:to>
    <xdr:sp macro="" textlink="">
      <xdr:nvSpPr>
        <xdr:cNvPr id="27" name="Text Box 394"/>
        <xdr:cNvSpPr txBox="1">
          <a:spLocks noChangeArrowheads="1"/>
        </xdr:cNvSpPr>
      </xdr:nvSpPr>
      <xdr:spPr bwMode="auto">
        <a:xfrm>
          <a:off x="1000125" y="144989550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8" name="Text Box 3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29" name="Text Box 39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0" name="Text Box 397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1" name="Text Box 3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2" name="Text Box 39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3" name="Text Box 40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34" name="Text Box 40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35" name="Text Box 427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36" name="Text Box 428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37" name="Text Box 429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38" name="Text Box 430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39" name="Text Box 431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0" name="Text Box 432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1" name="Text Box 433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2" name="Text Box 434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3" name="Text Box 435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4" name="Text Box 436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5" name="Text Box 437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6" name="Text Box 438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7" name="Text Box 439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8" name="Text Box 440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49" name="Text Box 441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76200</xdr:colOff>
      <xdr:row>191</xdr:row>
      <xdr:rowOff>114300</xdr:rowOff>
    </xdr:to>
    <xdr:sp macro="" textlink="">
      <xdr:nvSpPr>
        <xdr:cNvPr id="50" name="Text Box 442"/>
        <xdr:cNvSpPr txBox="1">
          <a:spLocks noChangeArrowheads="1"/>
        </xdr:cNvSpPr>
      </xdr:nvSpPr>
      <xdr:spPr bwMode="auto">
        <a:xfrm>
          <a:off x="5981700" y="5446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1" name="Text Box 14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2" name="Text Box 15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3" name="Text Box 15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4" name="Text Box 15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5" name="Text Box 164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6" name="Text Box 16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7" name="Text Box 17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8" name="Text Box 18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59" name="Text Box 18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0" name="Text Box 19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1" name="Text Box 1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2" name="Text Box 1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3" name="Text Box 20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4" name="Text Box 20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5" name="Text Box 21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6" name="Text Box 22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7" name="Text Box 22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8" name="Text Box 22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69" name="Text Box 24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0" name="Text Box 24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1" name="Text Box 25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2" name="Text Box 3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3" name="Text Box 39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4" name="Text Box 397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5" name="Text Box 3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6" name="Text Box 39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7" name="Text Box 40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8" name="Text Box 40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79" name="Text Box 14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0" name="Text Box 15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1" name="Text Box 15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2" name="Text Box 15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3" name="Text Box 164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4" name="Text Box 16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5" name="Text Box 17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6" name="Text Box 18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7" name="Text Box 18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8" name="Text Box 19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89" name="Text Box 1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0" name="Text Box 1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1" name="Text Box 20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2" name="Text Box 20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3" name="Text Box 21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4" name="Text Box 22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5" name="Text Box 22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6" name="Text Box 22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7" name="Text Box 24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8" name="Text Box 24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99" name="Text Box 25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0" name="Text Box 3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1" name="Text Box 39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2" name="Text Box 397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3" name="Text Box 3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4" name="Text Box 39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5" name="Text Box 40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6" name="Text Box 40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7" name="Text Box 14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8" name="Text Box 15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09" name="Text Box 15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0" name="Text Box 15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1" name="Text Box 164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2" name="Text Box 16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3" name="Text Box 17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4" name="Text Box 182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5" name="Text Box 18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7" name="Text Box 1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8" name="Text Box 1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19" name="Text Box 203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0" name="Text Box 20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1" name="Text Box 21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2" name="Text Box 22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3" name="Text Box 22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4" name="Text Box 22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5" name="Text Box 24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6" name="Text Box 24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7" name="Text Box 25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8" name="Text Box 395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29" name="Text Box 396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0" name="Text Box 397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1" name="Text Box 398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2" name="Text Box 399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3" name="Text Box 400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3</xdr:col>
      <xdr:colOff>257175</xdr:colOff>
      <xdr:row>191</xdr:row>
      <xdr:rowOff>114300</xdr:rowOff>
    </xdr:to>
    <xdr:sp macro="" textlink="">
      <xdr:nvSpPr>
        <xdr:cNvPr id="134" name="Text Box 401"/>
        <xdr:cNvSpPr txBox="1">
          <a:spLocks noChangeArrowheads="1"/>
        </xdr:cNvSpPr>
      </xdr:nvSpPr>
      <xdr:spPr bwMode="auto">
        <a:xfrm>
          <a:off x="5981700" y="544639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619125</xdr:colOff>
      <xdr:row>1</xdr:row>
      <xdr:rowOff>1</xdr:rowOff>
    </xdr:from>
    <xdr:ext cx="1295400" cy="1047750"/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428626"/>
          <a:ext cx="1295400" cy="10477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2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3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219075</xdr:rowOff>
    </xdr:from>
    <xdr:to>
      <xdr:col>3</xdr:col>
      <xdr:colOff>847725</xdr:colOff>
      <xdr:row>3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219075"/>
          <a:ext cx="207645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68"/>
  <sheetViews>
    <sheetView tabSelected="1" topLeftCell="A106" zoomScaleNormal="100" zoomScaleSheetLayoutView="100" workbookViewId="0">
      <selection activeCell="E84" sqref="E84"/>
    </sheetView>
  </sheetViews>
  <sheetFormatPr defaultColWidth="9.140625" defaultRowHeight="12" x14ac:dyDescent="0.2"/>
  <cols>
    <col min="1" max="1" width="6.42578125" style="203" customWidth="1"/>
    <col min="2" max="2" width="83.28515625" style="245" customWidth="1"/>
    <col min="3" max="3" width="14.5703125" style="179" customWidth="1"/>
    <col min="4" max="4" width="15" style="177" customWidth="1"/>
    <col min="5" max="5" width="16.140625" style="178" customWidth="1"/>
    <col min="6" max="6" width="16.85546875" style="179" customWidth="1"/>
    <col min="7" max="16384" width="9.140625" style="176"/>
  </cols>
  <sheetData>
    <row r="1" spans="1:6" ht="33.75" customHeight="1" x14ac:dyDescent="0.2">
      <c r="A1" s="127"/>
      <c r="B1" s="175" t="s">
        <v>0</v>
      </c>
    </row>
    <row r="2" spans="1:6" ht="33.75" customHeight="1" x14ac:dyDescent="0.35">
      <c r="A2" s="429" t="s">
        <v>801</v>
      </c>
      <c r="B2" s="429"/>
    </row>
    <row r="3" spans="1:6" ht="33.75" customHeight="1" x14ac:dyDescent="0.2">
      <c r="A3" s="127"/>
      <c r="B3" s="175"/>
    </row>
    <row r="4" spans="1:6" ht="44.25" customHeight="1" thickBot="1" x14ac:dyDescent="0.25">
      <c r="A4" s="127"/>
      <c r="B4" s="180" t="s">
        <v>1</v>
      </c>
      <c r="C4" s="182"/>
      <c r="D4" s="176"/>
      <c r="E4" s="181"/>
    </row>
    <row r="5" spans="1:6" ht="36.75" thickBot="1" x14ac:dyDescent="0.25">
      <c r="A5" s="183"/>
      <c r="B5" s="184"/>
      <c r="C5" s="186" t="s">
        <v>804</v>
      </c>
      <c r="D5" s="185" t="s">
        <v>2</v>
      </c>
      <c r="E5" s="367" t="s">
        <v>3</v>
      </c>
      <c r="F5" s="377" t="s">
        <v>802</v>
      </c>
    </row>
    <row r="6" spans="1:6" s="172" customFormat="1" ht="15" x14ac:dyDescent="0.2">
      <c r="A6" s="174"/>
      <c r="B6" s="187" t="s">
        <v>4</v>
      </c>
      <c r="C6" s="189"/>
      <c r="D6" s="188"/>
      <c r="E6" s="368"/>
      <c r="F6" s="158"/>
    </row>
    <row r="7" spans="1:6" s="172" customFormat="1" ht="28.5" x14ac:dyDescent="0.2">
      <c r="A7" s="170" t="s">
        <v>5</v>
      </c>
      <c r="B7" s="168" t="s">
        <v>6</v>
      </c>
      <c r="C7" s="190"/>
      <c r="D7" s="156"/>
      <c r="E7" s="171"/>
      <c r="F7" s="190"/>
    </row>
    <row r="8" spans="1:6" s="172" customFormat="1" ht="16.5" customHeight="1" x14ac:dyDescent="0.2">
      <c r="A8" s="174"/>
      <c r="B8" s="168" t="s">
        <v>7</v>
      </c>
      <c r="C8" s="190">
        <v>1.42E-3</v>
      </c>
      <c r="D8" s="156">
        <v>4.9000000000000002E-2</v>
      </c>
      <c r="E8" s="369">
        <f>C8*D8</f>
        <v>6.9580000000000008E-5</v>
      </c>
      <c r="F8" s="190">
        <f>C8+E8</f>
        <v>1.4895800000000001E-3</v>
      </c>
    </row>
    <row r="9" spans="1:6" s="172" customFormat="1" ht="16.5" customHeight="1" x14ac:dyDescent="0.2">
      <c r="A9" s="174"/>
      <c r="B9" s="168" t="s">
        <v>8</v>
      </c>
      <c r="C9" s="190">
        <v>0</v>
      </c>
      <c r="D9" s="156"/>
      <c r="E9" s="369"/>
      <c r="F9" s="190"/>
    </row>
    <row r="10" spans="1:6" s="172" customFormat="1" ht="16.5" customHeight="1" x14ac:dyDescent="0.2">
      <c r="A10" s="174"/>
      <c r="B10" s="168" t="s">
        <v>9</v>
      </c>
      <c r="C10" s="190">
        <v>0</v>
      </c>
      <c r="D10" s="156"/>
      <c r="E10" s="369"/>
      <c r="F10" s="190"/>
    </row>
    <row r="11" spans="1:6" s="172" customFormat="1" ht="15" x14ac:dyDescent="0.2">
      <c r="A11" s="174"/>
      <c r="B11" s="168" t="s">
        <v>10</v>
      </c>
      <c r="C11" s="190">
        <v>3.594E-2</v>
      </c>
      <c r="D11" s="156">
        <v>4.9000000000000002E-2</v>
      </c>
      <c r="E11" s="369">
        <f>C11*D11</f>
        <v>1.7610600000000001E-3</v>
      </c>
      <c r="F11" s="190">
        <f>C11+E11</f>
        <v>3.7701060000000002E-2</v>
      </c>
    </row>
    <row r="12" spans="1:6" s="172" customFormat="1" ht="15" x14ac:dyDescent="0.2">
      <c r="A12" s="174"/>
      <c r="B12" s="168" t="s">
        <v>11</v>
      </c>
      <c r="C12" s="190">
        <v>0</v>
      </c>
      <c r="D12" s="156"/>
      <c r="E12" s="369"/>
      <c r="F12" s="190"/>
    </row>
    <row r="13" spans="1:6" s="172" customFormat="1" ht="15" x14ac:dyDescent="0.2">
      <c r="A13" s="174"/>
      <c r="B13" s="168" t="s">
        <v>12</v>
      </c>
      <c r="C13" s="190">
        <v>3.594E-2</v>
      </c>
      <c r="D13" s="156">
        <v>4.9000000000000002E-2</v>
      </c>
      <c r="E13" s="369">
        <f>C13*D13</f>
        <v>1.7610600000000001E-3</v>
      </c>
      <c r="F13" s="190">
        <f>C13+E13</f>
        <v>3.7701060000000002E-2</v>
      </c>
    </row>
    <row r="14" spans="1:6" s="172" customFormat="1" ht="15" x14ac:dyDescent="0.2">
      <c r="A14" s="174"/>
      <c r="B14" s="168" t="s">
        <v>13</v>
      </c>
      <c r="C14" s="190"/>
      <c r="D14" s="156"/>
      <c r="E14" s="369"/>
      <c r="F14" s="190"/>
    </row>
    <row r="15" spans="1:6" s="172" customFormat="1" ht="15" x14ac:dyDescent="0.2">
      <c r="A15" s="174"/>
      <c r="B15" s="168" t="s">
        <v>14</v>
      </c>
      <c r="C15" s="190">
        <v>4.5710000000000001E-2</v>
      </c>
      <c r="D15" s="156">
        <v>4.9000000000000002E-2</v>
      </c>
      <c r="E15" s="369">
        <f>C15*D15</f>
        <v>2.2397900000000002E-3</v>
      </c>
      <c r="F15" s="190">
        <f>C15+E15</f>
        <v>4.7949789999999999E-2</v>
      </c>
    </row>
    <row r="16" spans="1:6" s="172" customFormat="1" ht="15" x14ac:dyDescent="0.2">
      <c r="A16" s="174"/>
      <c r="B16" s="168" t="s">
        <v>15</v>
      </c>
      <c r="C16" s="190">
        <v>0</v>
      </c>
      <c r="D16" s="156"/>
      <c r="E16" s="369"/>
      <c r="F16" s="190"/>
    </row>
    <row r="17" spans="1:6" s="172" customFormat="1" ht="15" x14ac:dyDescent="0.2">
      <c r="A17" s="174"/>
      <c r="B17" s="168" t="s">
        <v>16</v>
      </c>
      <c r="C17" s="190">
        <v>0</v>
      </c>
      <c r="D17" s="156"/>
      <c r="E17" s="369"/>
      <c r="F17" s="190"/>
    </row>
    <row r="18" spans="1:6" s="172" customFormat="1" ht="15" x14ac:dyDescent="0.2">
      <c r="A18" s="174"/>
      <c r="B18" s="168" t="s">
        <v>816</v>
      </c>
      <c r="C18" s="378">
        <v>1.41E-3</v>
      </c>
      <c r="D18" s="191"/>
      <c r="E18" s="369"/>
      <c r="F18" s="190">
        <v>0</v>
      </c>
    </row>
    <row r="19" spans="1:6" s="172" customFormat="1" ht="15" x14ac:dyDescent="0.2">
      <c r="A19" s="174"/>
      <c r="B19" s="168" t="s">
        <v>17</v>
      </c>
      <c r="C19" s="378">
        <v>1.3350000000000001E-2</v>
      </c>
      <c r="D19" s="156">
        <v>4.9000000000000002E-2</v>
      </c>
      <c r="E19" s="369">
        <f>C19*D19</f>
        <v>6.5415000000000004E-4</v>
      </c>
      <c r="F19" s="190">
        <f>C19+E19</f>
        <v>1.400415E-2</v>
      </c>
    </row>
    <row r="20" spans="1:6" s="172" customFormat="1" ht="15" x14ac:dyDescent="0.2">
      <c r="A20" s="174"/>
      <c r="B20" s="168" t="s">
        <v>750</v>
      </c>
      <c r="C20" s="378">
        <v>5.1749999999999997E-2</v>
      </c>
      <c r="D20" s="156">
        <v>4.9000000000000002E-2</v>
      </c>
      <c r="E20" s="369">
        <f>C20*D20</f>
        <v>2.5357499999999998E-3</v>
      </c>
      <c r="F20" s="190">
        <f>C20+E20</f>
        <v>5.4285749999999994E-2</v>
      </c>
    </row>
    <row r="21" spans="1:6" s="172" customFormat="1" ht="15" x14ac:dyDescent="0.2">
      <c r="A21" s="174"/>
      <c r="B21" s="168" t="s">
        <v>18</v>
      </c>
      <c r="C21" s="378">
        <v>0.10503999999999999</v>
      </c>
      <c r="D21" s="156">
        <v>4.9000000000000002E-2</v>
      </c>
      <c r="E21" s="369">
        <f>C21*D21</f>
        <v>5.1469599999999999E-3</v>
      </c>
      <c r="F21" s="190">
        <f>C21+E21</f>
        <v>0.11018696</v>
      </c>
    </row>
    <row r="22" spans="1:6" s="172" customFormat="1" ht="15" x14ac:dyDescent="0.2">
      <c r="A22" s="174"/>
      <c r="B22" s="168" t="s">
        <v>19</v>
      </c>
      <c r="C22" s="378">
        <v>8.2409999999999997E-2</v>
      </c>
      <c r="D22" s="156">
        <v>4.9000000000000002E-2</v>
      </c>
      <c r="E22" s="369">
        <f>C22*D22</f>
        <v>4.0380900000000003E-3</v>
      </c>
      <c r="F22" s="190">
        <f>C22+E22</f>
        <v>8.6448089999999991E-2</v>
      </c>
    </row>
    <row r="23" spans="1:6" s="172" customFormat="1" ht="15" x14ac:dyDescent="0.2">
      <c r="A23" s="174"/>
      <c r="B23" s="168" t="s">
        <v>20</v>
      </c>
      <c r="C23" s="158">
        <v>0</v>
      </c>
      <c r="D23" s="156"/>
      <c r="E23" s="171"/>
      <c r="F23" s="190"/>
    </row>
    <row r="24" spans="1:6" s="172" customFormat="1" ht="15" x14ac:dyDescent="0.2">
      <c r="A24" s="174"/>
      <c r="B24" s="168"/>
      <c r="C24" s="158"/>
      <c r="D24" s="156"/>
      <c r="E24" s="171"/>
      <c r="F24" s="190"/>
    </row>
    <row r="25" spans="1:6" s="172" customFormat="1" ht="15" x14ac:dyDescent="0.2">
      <c r="A25" s="174"/>
      <c r="B25" s="168"/>
      <c r="C25" s="158"/>
      <c r="D25" s="156"/>
      <c r="E25" s="171"/>
      <c r="F25" s="190"/>
    </row>
    <row r="26" spans="1:6" s="172" customFormat="1" ht="18.600000000000001" customHeight="1" x14ac:dyDescent="0.2">
      <c r="A26" s="193" t="s">
        <v>21</v>
      </c>
      <c r="B26" s="194" t="s">
        <v>22</v>
      </c>
      <c r="C26" s="158"/>
      <c r="D26" s="156"/>
      <c r="E26" s="171"/>
      <c r="F26" s="190"/>
    </row>
    <row r="27" spans="1:6" s="415" customFormat="1" ht="17.45" customHeight="1" x14ac:dyDescent="0.2">
      <c r="A27" s="418"/>
      <c r="B27" s="414" t="s">
        <v>23</v>
      </c>
      <c r="C27" s="326"/>
      <c r="D27" s="324"/>
      <c r="E27" s="373"/>
      <c r="F27" s="419"/>
    </row>
    <row r="28" spans="1:6" s="415" customFormat="1" ht="17.45" customHeight="1" x14ac:dyDescent="0.2">
      <c r="A28" s="413"/>
      <c r="B28" s="414" t="s">
        <v>24</v>
      </c>
      <c r="C28" s="326"/>
      <c r="D28" s="324"/>
      <c r="E28" s="373"/>
      <c r="F28" s="419"/>
    </row>
    <row r="29" spans="1:6" s="415" customFormat="1" ht="12.75" customHeight="1" x14ac:dyDescent="0.2">
      <c r="A29" s="413"/>
      <c r="B29" s="414" t="s">
        <v>25</v>
      </c>
      <c r="C29" s="326"/>
      <c r="D29" s="324"/>
      <c r="E29" s="373"/>
      <c r="F29" s="419"/>
    </row>
    <row r="30" spans="1:6" s="415" customFormat="1" ht="12.75" customHeight="1" x14ac:dyDescent="0.2">
      <c r="A30" s="413"/>
      <c r="B30" s="414" t="s">
        <v>26</v>
      </c>
      <c r="C30" s="326"/>
      <c r="D30" s="324"/>
      <c r="E30" s="373"/>
      <c r="F30" s="419"/>
    </row>
    <row r="31" spans="1:6" s="172" customFormat="1" ht="12.75" customHeight="1" x14ac:dyDescent="0.2">
      <c r="A31" s="174"/>
      <c r="B31" s="168"/>
      <c r="C31" s="158"/>
      <c r="D31" s="156"/>
      <c r="E31" s="171"/>
      <c r="F31" s="190"/>
    </row>
    <row r="32" spans="1:6" s="172" customFormat="1" ht="12.75" customHeight="1" x14ac:dyDescent="0.2">
      <c r="A32" s="174"/>
      <c r="B32" s="168"/>
      <c r="C32" s="158"/>
      <c r="D32" s="156"/>
      <c r="E32" s="171"/>
      <c r="F32" s="190"/>
    </row>
    <row r="33" spans="1:6" s="172" customFormat="1" ht="12.75" customHeight="1" x14ac:dyDescent="0.2">
      <c r="A33" s="195"/>
      <c r="B33" s="196"/>
      <c r="C33" s="198"/>
      <c r="D33" s="192"/>
      <c r="E33" s="197"/>
      <c r="F33" s="198"/>
    </row>
    <row r="34" spans="1:6" s="172" customFormat="1" ht="12.75" customHeight="1" x14ac:dyDescent="0.2">
      <c r="A34" s="195"/>
      <c r="B34" s="196"/>
      <c r="C34" s="198"/>
      <c r="D34" s="192"/>
      <c r="E34" s="197"/>
      <c r="F34" s="198"/>
    </row>
    <row r="35" spans="1:6" s="172" customFormat="1" ht="12.75" customHeight="1" x14ac:dyDescent="0.2">
      <c r="A35" s="195"/>
      <c r="B35" s="196"/>
      <c r="C35" s="198"/>
      <c r="D35" s="192"/>
      <c r="E35" s="197"/>
      <c r="F35" s="198"/>
    </row>
    <row r="36" spans="1:6" s="172" customFormat="1" ht="12.75" customHeight="1" x14ac:dyDescent="0.2">
      <c r="A36" s="195"/>
      <c r="B36" s="196"/>
      <c r="C36" s="198"/>
      <c r="D36" s="192"/>
      <c r="E36" s="197"/>
      <c r="F36" s="198"/>
    </row>
    <row r="37" spans="1:6" s="172" customFormat="1" ht="12.75" customHeight="1" x14ac:dyDescent="0.2">
      <c r="A37" s="195"/>
      <c r="B37" s="196"/>
      <c r="C37" s="198"/>
      <c r="D37" s="192"/>
      <c r="E37" s="197"/>
      <c r="F37" s="198"/>
    </row>
    <row r="38" spans="1:6" s="172" customFormat="1" ht="12.75" customHeight="1" x14ac:dyDescent="0.2">
      <c r="A38" s="195"/>
      <c r="B38" s="196"/>
      <c r="C38" s="198"/>
      <c r="D38" s="192"/>
      <c r="E38" s="197"/>
      <c r="F38" s="198"/>
    </row>
    <row r="39" spans="1:6" s="172" customFormat="1" ht="12.75" customHeight="1" x14ac:dyDescent="0.2">
      <c r="A39" s="195"/>
      <c r="B39" s="196"/>
      <c r="C39" s="198"/>
      <c r="D39" s="192"/>
      <c r="E39" s="197"/>
      <c r="F39" s="198"/>
    </row>
    <row r="40" spans="1:6" s="172" customFormat="1" ht="12.75" customHeight="1" x14ac:dyDescent="0.2">
      <c r="A40" s="195"/>
      <c r="B40" s="196"/>
      <c r="C40" s="198"/>
      <c r="D40" s="192"/>
      <c r="E40" s="197"/>
      <c r="F40" s="198"/>
    </row>
    <row r="41" spans="1:6" s="172" customFormat="1" ht="12.75" customHeight="1" x14ac:dyDescent="0.2">
      <c r="A41" s="195"/>
      <c r="B41" s="196"/>
      <c r="C41" s="198"/>
      <c r="D41" s="192"/>
      <c r="E41" s="197"/>
      <c r="F41" s="198"/>
    </row>
    <row r="42" spans="1:6" s="172" customFormat="1" ht="12.75" customHeight="1" x14ac:dyDescent="0.2">
      <c r="A42" s="195"/>
      <c r="B42" s="196"/>
      <c r="C42" s="198"/>
      <c r="D42" s="192"/>
      <c r="E42" s="197"/>
      <c r="F42" s="198"/>
    </row>
    <row r="43" spans="1:6" s="172" customFormat="1" ht="12.75" customHeight="1" x14ac:dyDescent="0.2">
      <c r="A43" s="195"/>
      <c r="B43" s="196"/>
      <c r="C43" s="198"/>
      <c r="D43" s="192"/>
      <c r="E43" s="197"/>
      <c r="F43" s="198"/>
    </row>
    <row r="44" spans="1:6" s="172" customFormat="1" ht="12.75" customHeight="1" x14ac:dyDescent="0.2">
      <c r="A44" s="195"/>
      <c r="B44" s="196"/>
      <c r="C44" s="198"/>
      <c r="D44" s="192"/>
      <c r="E44" s="197"/>
      <c r="F44" s="198"/>
    </row>
    <row r="45" spans="1:6" s="172" customFormat="1" ht="12.75" customHeight="1" x14ac:dyDescent="0.2">
      <c r="A45" s="195"/>
      <c r="B45" s="196"/>
      <c r="C45" s="198"/>
      <c r="D45" s="192"/>
      <c r="E45" s="197"/>
      <c r="F45" s="198"/>
    </row>
    <row r="46" spans="1:6" s="172" customFormat="1" ht="12.75" customHeight="1" x14ac:dyDescent="0.2">
      <c r="A46" s="195"/>
      <c r="B46" s="196"/>
      <c r="C46" s="198"/>
      <c r="D46" s="192"/>
      <c r="E46" s="197"/>
      <c r="F46" s="198"/>
    </row>
    <row r="47" spans="1:6" s="172" customFormat="1" ht="21.75" customHeight="1" x14ac:dyDescent="0.2">
      <c r="A47" s="199"/>
      <c r="C47" s="198"/>
      <c r="D47" s="192"/>
      <c r="E47" s="197"/>
      <c r="F47" s="198"/>
    </row>
    <row r="48" spans="1:6" s="172" customFormat="1" ht="21.75" customHeight="1" x14ac:dyDescent="0.2">
      <c r="A48" s="199"/>
      <c r="C48" s="198"/>
      <c r="D48" s="192"/>
      <c r="E48" s="197"/>
      <c r="F48" s="198"/>
    </row>
    <row r="49" spans="1:6" s="172" customFormat="1" ht="21.75" customHeight="1" x14ac:dyDescent="0.2">
      <c r="A49" s="199"/>
      <c r="C49" s="201"/>
      <c r="E49" s="200"/>
      <c r="F49" s="198"/>
    </row>
    <row r="50" spans="1:6" s="172" customFormat="1" ht="12.75" customHeight="1" x14ac:dyDescent="0.2">
      <c r="A50" s="199"/>
      <c r="C50" s="201"/>
      <c r="E50" s="200"/>
      <c r="F50" s="198"/>
    </row>
    <row r="51" spans="1:6" s="172" customFormat="1" ht="30" customHeight="1" x14ac:dyDescent="0.2">
      <c r="A51" s="199"/>
      <c r="C51" s="201"/>
      <c r="E51" s="200"/>
      <c r="F51" s="198"/>
    </row>
    <row r="52" spans="1:6" s="172" customFormat="1" ht="12.75" customHeight="1" x14ac:dyDescent="0.2">
      <c r="A52" s="428" t="s">
        <v>694</v>
      </c>
      <c r="B52" s="428"/>
      <c r="C52" s="198"/>
      <c r="D52" s="192"/>
      <c r="E52" s="197"/>
      <c r="F52" s="198"/>
    </row>
    <row r="53" spans="1:6" ht="12.75" customHeight="1" x14ac:dyDescent="0.2">
      <c r="A53" s="427" t="s">
        <v>803</v>
      </c>
      <c r="B53" s="427"/>
      <c r="D53" s="202"/>
    </row>
    <row r="54" spans="1:6" ht="12.75" customHeight="1" x14ac:dyDescent="0.2">
      <c r="A54" s="127"/>
      <c r="B54" s="125"/>
      <c r="D54" s="202"/>
    </row>
    <row r="55" spans="1:6" ht="18.75" thickBot="1" x14ac:dyDescent="0.25">
      <c r="B55" s="204" t="s">
        <v>28</v>
      </c>
      <c r="D55" s="202"/>
    </row>
    <row r="56" spans="1:6" ht="44.25" customHeight="1" thickBot="1" x14ac:dyDescent="0.3">
      <c r="A56" s="205"/>
      <c r="B56" s="399" t="s">
        <v>29</v>
      </c>
      <c r="C56" s="400" t="s">
        <v>806</v>
      </c>
      <c r="D56" s="401" t="s">
        <v>2</v>
      </c>
      <c r="E56" s="402" t="s">
        <v>808</v>
      </c>
      <c r="F56" s="397" t="s">
        <v>807</v>
      </c>
    </row>
    <row r="57" spans="1:6" s="172" customFormat="1" ht="15" x14ac:dyDescent="0.25">
      <c r="A57" s="170" t="s">
        <v>42</v>
      </c>
      <c r="B57" s="398" t="s">
        <v>43</v>
      </c>
      <c r="C57" s="189"/>
      <c r="D57" s="188"/>
      <c r="E57" s="368"/>
      <c r="F57" s="158"/>
    </row>
    <row r="58" spans="1:6" s="172" customFormat="1" ht="15" x14ac:dyDescent="0.2">
      <c r="A58" s="214"/>
      <c r="B58" s="165"/>
      <c r="C58" s="158"/>
      <c r="D58" s="156"/>
      <c r="E58" s="171"/>
      <c r="F58" s="158"/>
    </row>
    <row r="59" spans="1:6" s="172" customFormat="1" ht="15" x14ac:dyDescent="0.25">
      <c r="A59" s="214" t="s">
        <v>44</v>
      </c>
      <c r="B59" s="213" t="s">
        <v>45</v>
      </c>
      <c r="C59" s="158"/>
      <c r="D59" s="156"/>
      <c r="E59" s="171"/>
      <c r="F59" s="158"/>
    </row>
    <row r="60" spans="1:6" s="172" customFormat="1" ht="15" x14ac:dyDescent="0.2">
      <c r="A60" s="214"/>
      <c r="B60" s="166" t="s">
        <v>46</v>
      </c>
      <c r="C60" s="158"/>
      <c r="D60" s="156"/>
      <c r="E60" s="171"/>
      <c r="F60" s="158"/>
    </row>
    <row r="61" spans="1:6" s="172" customFormat="1" ht="15" x14ac:dyDescent="0.2">
      <c r="A61" s="214"/>
      <c r="B61" s="166" t="s">
        <v>47</v>
      </c>
      <c r="C61" s="158"/>
      <c r="D61" s="156"/>
      <c r="E61" s="171"/>
      <c r="F61" s="158"/>
    </row>
    <row r="62" spans="1:6" s="172" customFormat="1" ht="15" x14ac:dyDescent="0.2">
      <c r="A62" s="214"/>
      <c r="B62" s="166" t="s">
        <v>695</v>
      </c>
      <c r="C62" s="158"/>
      <c r="D62" s="156"/>
      <c r="E62" s="171"/>
      <c r="F62" s="158"/>
    </row>
    <row r="63" spans="1:6" s="172" customFormat="1" ht="15" x14ac:dyDescent="0.25">
      <c r="A63" s="214"/>
      <c r="B63" s="166" t="s">
        <v>696</v>
      </c>
      <c r="C63" s="158"/>
      <c r="D63" s="156"/>
      <c r="E63" s="171"/>
      <c r="F63" s="158"/>
    </row>
    <row r="64" spans="1:6" s="172" customFormat="1" ht="15" x14ac:dyDescent="0.2">
      <c r="A64" s="214"/>
      <c r="B64" s="166" t="s">
        <v>50</v>
      </c>
      <c r="C64" s="158"/>
      <c r="D64" s="156"/>
      <c r="E64" s="171"/>
      <c r="F64" s="158"/>
    </row>
    <row r="65" spans="1:6" s="172" customFormat="1" ht="15" x14ac:dyDescent="0.2">
      <c r="A65" s="214"/>
      <c r="B65" s="166" t="s">
        <v>51</v>
      </c>
      <c r="C65" s="380">
        <v>1.0690999999999999</v>
      </c>
      <c r="D65" s="215">
        <v>6.2399999999999997E-2</v>
      </c>
      <c r="E65" s="379">
        <f>C65*D65</f>
        <v>6.6711839999999994E-2</v>
      </c>
      <c r="F65" s="380">
        <f>C65+E65</f>
        <v>1.1358118399999999</v>
      </c>
    </row>
    <row r="66" spans="1:6" s="172" customFormat="1" ht="15" x14ac:dyDescent="0.2">
      <c r="A66" s="214"/>
      <c r="B66" s="166" t="s">
        <v>52</v>
      </c>
      <c r="C66" s="380">
        <v>1.3152999999999999</v>
      </c>
      <c r="D66" s="215">
        <v>6.2399999999999997E-2</v>
      </c>
      <c r="E66" s="379">
        <f>C66*D66</f>
        <v>8.207471999999999E-2</v>
      </c>
      <c r="F66" s="380">
        <f>C66+E66</f>
        <v>1.39737472</v>
      </c>
    </row>
    <row r="67" spans="1:6" s="172" customFormat="1" ht="15" x14ac:dyDescent="0.2">
      <c r="A67" s="214"/>
      <c r="B67" s="166" t="s">
        <v>53</v>
      </c>
      <c r="C67" s="380">
        <v>1.6944999999999999</v>
      </c>
      <c r="D67" s="215">
        <v>6.2399999999999997E-2</v>
      </c>
      <c r="E67" s="379">
        <f>C67*D67</f>
        <v>0.10573679999999999</v>
      </c>
      <c r="F67" s="380">
        <f>C67+E67</f>
        <v>1.8002368</v>
      </c>
    </row>
    <row r="68" spans="1:6" s="172" customFormat="1" ht="15" x14ac:dyDescent="0.2">
      <c r="A68" s="214"/>
      <c r="B68" s="166" t="s">
        <v>54</v>
      </c>
      <c r="C68" s="380">
        <v>2.0215000000000001</v>
      </c>
      <c r="D68" s="215">
        <v>6.2399999999999997E-2</v>
      </c>
      <c r="E68" s="379">
        <f>C68*D68</f>
        <v>0.12614159999999999</v>
      </c>
      <c r="F68" s="380">
        <f>C68+E68</f>
        <v>2.1476416</v>
      </c>
    </row>
    <row r="69" spans="1:6" s="172" customFormat="1" ht="15" x14ac:dyDescent="0.2">
      <c r="A69" s="214"/>
      <c r="B69" s="166"/>
      <c r="C69" s="380"/>
      <c r="D69" s="156"/>
      <c r="E69" s="379"/>
      <c r="F69" s="380"/>
    </row>
    <row r="70" spans="1:6" s="172" customFormat="1" ht="15" x14ac:dyDescent="0.25">
      <c r="A70" s="214" t="s">
        <v>21</v>
      </c>
      <c r="B70" s="213" t="s">
        <v>697</v>
      </c>
      <c r="C70" s="380"/>
      <c r="D70" s="156"/>
      <c r="E70" s="379"/>
      <c r="F70" s="380"/>
    </row>
    <row r="71" spans="1:6" s="172" customFormat="1" ht="15" x14ac:dyDescent="0.2">
      <c r="A71" s="214"/>
      <c r="B71" s="216"/>
      <c r="C71" s="380"/>
      <c r="D71" s="156"/>
      <c r="E71" s="379"/>
      <c r="F71" s="380"/>
    </row>
    <row r="72" spans="1:6" s="172" customFormat="1" ht="15" x14ac:dyDescent="0.2">
      <c r="A72" s="214"/>
      <c r="B72" s="166" t="s">
        <v>56</v>
      </c>
      <c r="C72" s="380"/>
      <c r="D72" s="156"/>
      <c r="E72" s="379"/>
      <c r="F72" s="380"/>
    </row>
    <row r="73" spans="1:6" s="172" customFormat="1" ht="15" x14ac:dyDescent="0.2">
      <c r="A73" s="214"/>
      <c r="B73" s="166" t="s">
        <v>50</v>
      </c>
      <c r="C73" s="380"/>
      <c r="D73" s="156"/>
      <c r="E73" s="379"/>
      <c r="F73" s="380"/>
    </row>
    <row r="74" spans="1:6" s="172" customFormat="1" ht="15" x14ac:dyDescent="0.2">
      <c r="A74" s="214"/>
      <c r="B74" s="166" t="s">
        <v>51</v>
      </c>
      <c r="C74" s="380">
        <v>1.0690999999999999</v>
      </c>
      <c r="D74" s="215">
        <v>6.2399999999999997E-2</v>
      </c>
      <c r="E74" s="379">
        <f>C74*D74</f>
        <v>6.6711839999999994E-2</v>
      </c>
      <c r="F74" s="380">
        <f>C74+E74</f>
        <v>1.1358118399999999</v>
      </c>
    </row>
    <row r="75" spans="1:6" s="172" customFormat="1" ht="15" x14ac:dyDescent="0.2">
      <c r="A75" s="193"/>
      <c r="B75" s="166" t="s">
        <v>52</v>
      </c>
      <c r="C75" s="380">
        <v>1.3152999999999999</v>
      </c>
      <c r="D75" s="215">
        <v>6.2399999999999997E-2</v>
      </c>
      <c r="E75" s="379">
        <f>C75*D75</f>
        <v>8.207471999999999E-2</v>
      </c>
      <c r="F75" s="380">
        <f>C75+E75</f>
        <v>1.39737472</v>
      </c>
    </row>
    <row r="76" spans="1:6" s="172" customFormat="1" ht="15" x14ac:dyDescent="0.2">
      <c r="A76" s="193"/>
      <c r="B76" s="166" t="s">
        <v>53</v>
      </c>
      <c r="C76" s="380">
        <v>1.6944999999999999</v>
      </c>
      <c r="D76" s="215">
        <v>6.2399999999999997E-2</v>
      </c>
      <c r="E76" s="379">
        <f>C76*D76</f>
        <v>0.10573679999999999</v>
      </c>
      <c r="F76" s="380">
        <f>C76+E76</f>
        <v>1.8002368</v>
      </c>
    </row>
    <row r="77" spans="1:6" s="172" customFormat="1" ht="15" x14ac:dyDescent="0.2">
      <c r="A77" s="193"/>
      <c r="B77" s="166" t="s">
        <v>54</v>
      </c>
      <c r="C77" s="380">
        <v>2.0215000000000001</v>
      </c>
      <c r="D77" s="215">
        <v>6.2399999999999997E-2</v>
      </c>
      <c r="E77" s="379">
        <f>C77*D77</f>
        <v>0.12614159999999999</v>
      </c>
      <c r="F77" s="380">
        <f>C77+E77</f>
        <v>2.1476416</v>
      </c>
    </row>
    <row r="78" spans="1:6" s="172" customFormat="1" ht="15" x14ac:dyDescent="0.2">
      <c r="A78" s="193"/>
      <c r="B78" s="166"/>
      <c r="C78" s="158"/>
      <c r="D78" s="156"/>
      <c r="E78" s="171"/>
      <c r="F78" s="393"/>
    </row>
    <row r="79" spans="1:6" s="172" customFormat="1" ht="30" x14ac:dyDescent="0.2">
      <c r="A79" s="193"/>
      <c r="B79" s="217" t="s">
        <v>822</v>
      </c>
      <c r="C79" s="158"/>
      <c r="D79" s="156"/>
      <c r="E79" s="171"/>
      <c r="F79" s="393"/>
    </row>
    <row r="80" spans="1:6" s="172" customFormat="1" ht="15" x14ac:dyDescent="0.2">
      <c r="A80" s="193"/>
      <c r="B80" s="166"/>
      <c r="C80" s="158"/>
      <c r="D80" s="156"/>
      <c r="E80" s="171"/>
      <c r="F80" s="393"/>
    </row>
    <row r="81" spans="1:6" s="172" customFormat="1" ht="15" x14ac:dyDescent="0.2">
      <c r="A81" s="193"/>
      <c r="B81" s="166"/>
      <c r="C81" s="158"/>
      <c r="D81" s="156"/>
      <c r="E81" s="171"/>
      <c r="F81" s="393"/>
    </row>
    <row r="82" spans="1:6" s="172" customFormat="1" ht="15" x14ac:dyDescent="0.25">
      <c r="A82" s="193" t="s">
        <v>57</v>
      </c>
      <c r="B82" s="213" t="s">
        <v>58</v>
      </c>
      <c r="C82" s="158"/>
      <c r="D82" s="156"/>
      <c r="E82" s="171"/>
      <c r="F82" s="393"/>
    </row>
    <row r="83" spans="1:6" s="172" customFormat="1" ht="15" x14ac:dyDescent="0.2">
      <c r="A83" s="193"/>
      <c r="B83" s="166" t="s">
        <v>59</v>
      </c>
      <c r="C83" s="158"/>
      <c r="D83" s="156"/>
      <c r="E83" s="171"/>
      <c r="F83" s="393"/>
    </row>
    <row r="84" spans="1:6" s="172" customFormat="1" ht="15" x14ac:dyDescent="0.2">
      <c r="A84" s="193"/>
      <c r="B84" s="166" t="s">
        <v>60</v>
      </c>
      <c r="C84" s="158"/>
      <c r="D84" s="156"/>
      <c r="E84" s="171"/>
      <c r="F84" s="393"/>
    </row>
    <row r="85" spans="1:6" s="172" customFormat="1" ht="15" x14ac:dyDescent="0.2">
      <c r="A85" s="193"/>
      <c r="B85" s="166" t="s">
        <v>61</v>
      </c>
      <c r="C85" s="158"/>
      <c r="D85" s="156"/>
      <c r="E85" s="171"/>
      <c r="F85" s="393"/>
    </row>
    <row r="86" spans="1:6" s="172" customFormat="1" ht="15" x14ac:dyDescent="0.2">
      <c r="A86" s="193"/>
      <c r="B86" s="166" t="s">
        <v>62</v>
      </c>
      <c r="C86" s="158"/>
      <c r="D86" s="156"/>
      <c r="E86" s="171"/>
      <c r="F86" s="393"/>
    </row>
    <row r="87" spans="1:6" s="172" customFormat="1" ht="15" x14ac:dyDescent="0.2">
      <c r="A87" s="193"/>
      <c r="B87" s="166" t="s">
        <v>63</v>
      </c>
      <c r="C87" s="158"/>
      <c r="D87" s="156"/>
      <c r="E87" s="171"/>
      <c r="F87" s="393"/>
    </row>
    <row r="88" spans="1:6" s="172" customFormat="1" ht="15" x14ac:dyDescent="0.2">
      <c r="A88" s="193"/>
      <c r="B88" s="166" t="s">
        <v>64</v>
      </c>
      <c r="C88" s="158"/>
      <c r="D88" s="156"/>
      <c r="E88" s="171"/>
      <c r="F88" s="393"/>
    </row>
    <row r="89" spans="1:6" s="172" customFormat="1" ht="15" x14ac:dyDescent="0.2">
      <c r="A89" s="193"/>
      <c r="B89" s="166" t="s">
        <v>65</v>
      </c>
      <c r="C89" s="158"/>
      <c r="D89" s="156"/>
      <c r="E89" s="171"/>
      <c r="F89" s="393"/>
    </row>
    <row r="90" spans="1:6" s="172" customFormat="1" ht="15" x14ac:dyDescent="0.2">
      <c r="A90" s="193"/>
      <c r="B90" s="166" t="s">
        <v>698</v>
      </c>
      <c r="C90" s="158"/>
      <c r="D90" s="156"/>
      <c r="E90" s="171"/>
      <c r="F90" s="393"/>
    </row>
    <row r="91" spans="1:6" s="172" customFormat="1" ht="15" x14ac:dyDescent="0.2">
      <c r="A91" s="193"/>
      <c r="B91" s="166" t="s">
        <v>67</v>
      </c>
      <c r="C91" s="158"/>
      <c r="D91" s="156"/>
      <c r="E91" s="171"/>
      <c r="F91" s="393"/>
    </row>
    <row r="92" spans="1:6" s="172" customFormat="1" ht="15" x14ac:dyDescent="0.2">
      <c r="A92" s="193"/>
      <c r="B92" s="166" t="s">
        <v>68</v>
      </c>
      <c r="C92" s="158">
        <v>663.53</v>
      </c>
      <c r="D92" s="215">
        <v>6.2399999999999997E-2</v>
      </c>
      <c r="E92" s="171">
        <f>C92*D92</f>
        <v>41.404271999999999</v>
      </c>
      <c r="F92" s="393">
        <f>C92+E92</f>
        <v>704.93427199999996</v>
      </c>
    </row>
    <row r="93" spans="1:6" s="172" customFormat="1" ht="15" x14ac:dyDescent="0.2">
      <c r="A93" s="193"/>
      <c r="B93" s="166"/>
      <c r="C93" s="158"/>
      <c r="D93" s="215"/>
      <c r="E93" s="171"/>
      <c r="F93" s="393"/>
    </row>
    <row r="94" spans="1:6" s="172" customFormat="1" ht="15" x14ac:dyDescent="0.25">
      <c r="A94" s="193"/>
      <c r="B94" s="166" t="s">
        <v>699</v>
      </c>
      <c r="C94" s="158"/>
      <c r="D94" s="215"/>
      <c r="E94" s="171"/>
      <c r="F94" s="393"/>
    </row>
    <row r="95" spans="1:6" s="172" customFormat="1" ht="15" x14ac:dyDescent="0.2">
      <c r="A95" s="193"/>
      <c r="B95" s="166" t="s">
        <v>70</v>
      </c>
      <c r="C95" s="158"/>
      <c r="D95" s="215"/>
      <c r="E95" s="171"/>
      <c r="F95" s="393"/>
    </row>
    <row r="96" spans="1:6" s="172" customFormat="1" ht="15" x14ac:dyDescent="0.2">
      <c r="A96" s="193"/>
      <c r="B96" s="166" t="s">
        <v>71</v>
      </c>
      <c r="C96" s="158"/>
      <c r="D96" s="215"/>
      <c r="E96" s="171"/>
      <c r="F96" s="393"/>
    </row>
    <row r="97" spans="1:6" s="172" customFormat="1" ht="15" x14ac:dyDescent="0.2">
      <c r="A97" s="193"/>
      <c r="B97" s="166"/>
      <c r="C97" s="158"/>
      <c r="D97" s="215"/>
      <c r="E97" s="171"/>
      <c r="F97" s="393"/>
    </row>
    <row r="98" spans="1:6" s="172" customFormat="1" ht="13.5" customHeight="1" x14ac:dyDescent="0.2">
      <c r="A98" s="193"/>
      <c r="B98" s="166" t="s">
        <v>823</v>
      </c>
      <c r="C98" s="380">
        <v>1.77</v>
      </c>
      <c r="D98" s="215">
        <v>6.2399999999999997E-2</v>
      </c>
      <c r="E98" s="379">
        <f>C98*D98</f>
        <v>0.11044799999999999</v>
      </c>
      <c r="F98" s="379">
        <f t="shared" ref="F98:F99" si="0">C98+E98</f>
        <v>1.8804479999999999</v>
      </c>
    </row>
    <row r="99" spans="1:6" s="172" customFormat="1" ht="15" x14ac:dyDescent="0.2">
      <c r="A99" s="193"/>
      <c r="B99" s="166" t="s">
        <v>824</v>
      </c>
      <c r="C99" s="380">
        <v>2.0099999999999998</v>
      </c>
      <c r="D99" s="215">
        <v>6.2399999999999997E-2</v>
      </c>
      <c r="E99" s="379">
        <f>C99*D99</f>
        <v>0.12542399999999998</v>
      </c>
      <c r="F99" s="379">
        <f t="shared" si="0"/>
        <v>2.1354239999999995</v>
      </c>
    </row>
    <row r="100" spans="1:6" s="172" customFormat="1" ht="15" x14ac:dyDescent="0.2">
      <c r="A100" s="193"/>
      <c r="B100" s="167" t="s">
        <v>72</v>
      </c>
      <c r="C100" s="158">
        <v>789.02</v>
      </c>
      <c r="D100" s="215">
        <v>6.2399999999999997E-2</v>
      </c>
      <c r="E100" s="171">
        <f>C100*D100</f>
        <v>49.234848</v>
      </c>
      <c r="F100" s="393">
        <f>C100+E100</f>
        <v>838.25484800000004</v>
      </c>
    </row>
    <row r="101" spans="1:6" s="172" customFormat="1" ht="15" x14ac:dyDescent="0.2">
      <c r="A101" s="193"/>
      <c r="B101" s="165"/>
      <c r="C101" s="158"/>
      <c r="D101" s="215"/>
      <c r="E101" s="171"/>
      <c r="F101" s="393"/>
    </row>
    <row r="102" spans="1:6" s="172" customFormat="1" ht="15" x14ac:dyDescent="0.2">
      <c r="A102" s="193"/>
      <c r="B102" s="165"/>
      <c r="C102" s="158"/>
      <c r="D102" s="156"/>
      <c r="E102" s="171"/>
      <c r="F102" s="393"/>
    </row>
    <row r="103" spans="1:6" s="172" customFormat="1" ht="15" x14ac:dyDescent="0.25">
      <c r="A103" s="218" t="s">
        <v>73</v>
      </c>
      <c r="B103" s="166" t="s">
        <v>74</v>
      </c>
      <c r="C103" s="158"/>
      <c r="D103" s="156"/>
      <c r="E103" s="171"/>
      <c r="F103" s="393"/>
    </row>
    <row r="104" spans="1:6" s="172" customFormat="1" ht="15" x14ac:dyDescent="0.25">
      <c r="A104" s="218"/>
      <c r="B104" s="166" t="s">
        <v>75</v>
      </c>
      <c r="C104" s="158"/>
      <c r="D104" s="156"/>
      <c r="E104" s="171"/>
      <c r="F104" s="393"/>
    </row>
    <row r="105" spans="1:6" s="172" customFormat="1" ht="15" x14ac:dyDescent="0.25">
      <c r="A105" s="218"/>
      <c r="B105" s="166" t="s">
        <v>76</v>
      </c>
      <c r="C105" s="158"/>
      <c r="D105" s="156"/>
      <c r="E105" s="171"/>
      <c r="F105" s="393"/>
    </row>
    <row r="106" spans="1:6" s="172" customFormat="1" ht="15" x14ac:dyDescent="0.25">
      <c r="A106" s="218"/>
      <c r="B106" s="166" t="s">
        <v>77</v>
      </c>
      <c r="C106" s="158"/>
      <c r="D106" s="156"/>
      <c r="E106" s="171"/>
      <c r="F106" s="393"/>
    </row>
    <row r="107" spans="1:6" s="172" customFormat="1" ht="15" x14ac:dyDescent="0.25">
      <c r="A107" s="218"/>
      <c r="B107" s="166" t="s">
        <v>78</v>
      </c>
      <c r="C107" s="158"/>
      <c r="D107" s="156"/>
      <c r="E107" s="171"/>
      <c r="F107" s="393"/>
    </row>
    <row r="108" spans="1:6" s="172" customFormat="1" ht="15" x14ac:dyDescent="0.25">
      <c r="A108" s="218"/>
      <c r="B108" s="166" t="s">
        <v>79</v>
      </c>
      <c r="C108" s="158"/>
      <c r="D108" s="156"/>
      <c r="E108" s="171"/>
      <c r="F108" s="393"/>
    </row>
    <row r="109" spans="1:6" s="172" customFormat="1" ht="15" x14ac:dyDescent="0.25">
      <c r="A109" s="218"/>
      <c r="B109" s="166" t="s">
        <v>80</v>
      </c>
      <c r="C109" s="158"/>
      <c r="D109" s="156"/>
      <c r="E109" s="171"/>
      <c r="F109" s="393"/>
    </row>
    <row r="110" spans="1:6" s="172" customFormat="1" ht="15" x14ac:dyDescent="0.25">
      <c r="A110" s="218"/>
      <c r="B110" s="166" t="s">
        <v>81</v>
      </c>
      <c r="C110" s="158"/>
      <c r="D110" s="156"/>
      <c r="E110" s="171"/>
      <c r="F110" s="393"/>
    </row>
    <row r="111" spans="1:6" s="172" customFormat="1" ht="15" x14ac:dyDescent="0.25">
      <c r="A111" s="218"/>
      <c r="B111" s="166"/>
      <c r="C111" s="158"/>
      <c r="D111" s="156"/>
      <c r="E111" s="171"/>
      <c r="F111" s="393"/>
    </row>
    <row r="112" spans="1:6" s="172" customFormat="1" ht="15" x14ac:dyDescent="0.25">
      <c r="A112" s="218" t="s">
        <v>82</v>
      </c>
      <c r="B112" s="166" t="s">
        <v>83</v>
      </c>
      <c r="C112" s="158"/>
      <c r="D112" s="156"/>
      <c r="E112" s="171"/>
      <c r="F112" s="393"/>
    </row>
    <row r="113" spans="1:6" s="172" customFormat="1" ht="15" x14ac:dyDescent="0.25">
      <c r="A113" s="218"/>
      <c r="B113" s="166" t="s">
        <v>84</v>
      </c>
      <c r="C113" s="158"/>
      <c r="D113" s="156"/>
      <c r="E113" s="171"/>
      <c r="F113" s="393"/>
    </row>
    <row r="114" spans="1:6" s="172" customFormat="1" ht="15" x14ac:dyDescent="0.25">
      <c r="A114" s="218"/>
      <c r="B114" s="166" t="s">
        <v>85</v>
      </c>
      <c r="C114" s="158"/>
      <c r="D114" s="156"/>
      <c r="E114" s="171"/>
      <c r="F114" s="393"/>
    </row>
    <row r="115" spans="1:6" s="172" customFormat="1" ht="15" x14ac:dyDescent="0.25">
      <c r="A115" s="218"/>
      <c r="B115" s="166" t="s">
        <v>86</v>
      </c>
      <c r="C115" s="158"/>
      <c r="D115" s="156"/>
      <c r="E115" s="171"/>
      <c r="F115" s="393"/>
    </row>
    <row r="116" spans="1:6" s="172" customFormat="1" ht="15" x14ac:dyDescent="0.25">
      <c r="A116" s="218"/>
      <c r="B116" s="166"/>
      <c r="C116" s="158"/>
      <c r="D116" s="156"/>
      <c r="E116" s="171"/>
      <c r="F116" s="393"/>
    </row>
    <row r="117" spans="1:6" s="172" customFormat="1" ht="15" x14ac:dyDescent="0.25">
      <c r="A117" s="218" t="s">
        <v>87</v>
      </c>
      <c r="B117" s="166" t="s">
        <v>88</v>
      </c>
      <c r="C117" s="158"/>
      <c r="D117" s="156"/>
      <c r="E117" s="171"/>
      <c r="F117" s="393"/>
    </row>
    <row r="118" spans="1:6" s="172" customFormat="1" ht="15" x14ac:dyDescent="0.25">
      <c r="A118" s="218"/>
      <c r="B118" s="219" t="s">
        <v>89</v>
      </c>
      <c r="C118" s="158"/>
      <c r="D118" s="156"/>
      <c r="E118" s="171"/>
      <c r="F118" s="393"/>
    </row>
    <row r="119" spans="1:6" s="172" customFormat="1" ht="15" x14ac:dyDescent="0.25">
      <c r="A119" s="218"/>
      <c r="B119" s="166"/>
      <c r="C119" s="158"/>
      <c r="D119" s="156"/>
      <c r="E119" s="171"/>
      <c r="F119" s="393"/>
    </row>
    <row r="120" spans="1:6" s="172" customFormat="1" ht="15" x14ac:dyDescent="0.25">
      <c r="A120" s="218" t="s">
        <v>90</v>
      </c>
      <c r="B120" s="166" t="s">
        <v>616</v>
      </c>
      <c r="C120" s="158"/>
      <c r="D120" s="156"/>
      <c r="E120" s="171"/>
      <c r="F120" s="393"/>
    </row>
    <row r="121" spans="1:6" s="172" customFormat="1" ht="15" x14ac:dyDescent="0.25">
      <c r="A121" s="218"/>
      <c r="B121" s="166" t="s">
        <v>92</v>
      </c>
      <c r="C121" s="158"/>
      <c r="D121" s="156"/>
      <c r="E121" s="171"/>
      <c r="F121" s="393"/>
    </row>
    <row r="122" spans="1:6" s="172" customFormat="1" ht="15" x14ac:dyDescent="0.25">
      <c r="A122" s="218"/>
      <c r="B122" s="166" t="s">
        <v>93</v>
      </c>
      <c r="C122" s="158"/>
      <c r="D122" s="156"/>
      <c r="E122" s="171"/>
      <c r="F122" s="393"/>
    </row>
    <row r="123" spans="1:6" s="172" customFormat="1" ht="15" x14ac:dyDescent="0.25">
      <c r="A123" s="218"/>
      <c r="B123" s="166" t="s">
        <v>94</v>
      </c>
      <c r="C123" s="158"/>
      <c r="D123" s="156"/>
      <c r="E123" s="171"/>
      <c r="F123" s="393"/>
    </row>
    <row r="124" spans="1:6" s="172" customFormat="1" ht="15" x14ac:dyDescent="0.25">
      <c r="A124" s="218"/>
      <c r="B124" s="166" t="s">
        <v>95</v>
      </c>
      <c r="C124" s="158"/>
      <c r="D124" s="156"/>
      <c r="E124" s="171"/>
      <c r="F124" s="393"/>
    </row>
    <row r="125" spans="1:6" s="172" customFormat="1" ht="15" x14ac:dyDescent="0.25">
      <c r="A125" s="220"/>
      <c r="B125" s="166"/>
      <c r="C125" s="158"/>
      <c r="D125" s="156"/>
      <c r="E125" s="171"/>
      <c r="F125" s="393"/>
    </row>
    <row r="126" spans="1:6" s="172" customFormat="1" ht="15" x14ac:dyDescent="0.25">
      <c r="A126" s="221"/>
      <c r="B126" s="222"/>
      <c r="C126" s="198"/>
      <c r="D126" s="223"/>
      <c r="E126" s="197"/>
      <c r="F126" s="198"/>
    </row>
    <row r="127" spans="1:6" s="172" customFormat="1" ht="15" x14ac:dyDescent="0.2">
      <c r="A127" s="428" t="s">
        <v>694</v>
      </c>
      <c r="B127" s="428"/>
      <c r="C127" s="198"/>
      <c r="D127" s="223"/>
      <c r="E127" s="197"/>
      <c r="F127" s="198"/>
    </row>
    <row r="128" spans="1:6" s="172" customFormat="1" ht="15" x14ac:dyDescent="0.2">
      <c r="A128" s="427" t="s">
        <v>803</v>
      </c>
      <c r="B128" s="427"/>
      <c r="C128" s="198"/>
      <c r="D128" s="223"/>
      <c r="E128" s="197"/>
      <c r="F128" s="198"/>
    </row>
    <row r="129" spans="1:6" s="172" customFormat="1" ht="15.75" thickBot="1" x14ac:dyDescent="0.3">
      <c r="A129" s="221"/>
      <c r="B129" s="222"/>
      <c r="C129" s="198"/>
      <c r="D129" s="223"/>
      <c r="E129" s="197"/>
      <c r="F129" s="198"/>
    </row>
    <row r="130" spans="1:6" ht="44.25" customHeight="1" thickBot="1" x14ac:dyDescent="0.3">
      <c r="A130" s="407"/>
      <c r="B130" s="399" t="s">
        <v>29</v>
      </c>
      <c r="C130" s="400" t="s">
        <v>806</v>
      </c>
      <c r="D130" s="401" t="s">
        <v>2</v>
      </c>
      <c r="E130" s="402" t="s">
        <v>808</v>
      </c>
      <c r="F130" s="403" t="s">
        <v>807</v>
      </c>
    </row>
    <row r="131" spans="1:6" s="172" customFormat="1" ht="15" x14ac:dyDescent="0.25">
      <c r="A131" s="404" t="s">
        <v>96</v>
      </c>
      <c r="B131" s="405" t="s">
        <v>779</v>
      </c>
      <c r="C131" s="189"/>
      <c r="D131" s="188"/>
      <c r="E131" s="406"/>
      <c r="F131" s="408"/>
    </row>
    <row r="132" spans="1:6" s="172" customFormat="1" ht="15" x14ac:dyDescent="0.25">
      <c r="A132" s="218"/>
      <c r="B132" s="166" t="s">
        <v>98</v>
      </c>
      <c r="C132" s="158"/>
      <c r="D132" s="156"/>
      <c r="E132" s="157"/>
      <c r="F132" s="158"/>
    </row>
    <row r="133" spans="1:6" s="172" customFormat="1" ht="15" x14ac:dyDescent="0.25">
      <c r="A133" s="218"/>
      <c r="B133" s="224" t="s">
        <v>99</v>
      </c>
      <c r="C133" s="158">
        <v>2360.0131056450305</v>
      </c>
      <c r="D133" s="215">
        <v>6.2399999999999997E-2</v>
      </c>
      <c r="E133" s="157">
        <f>C133*D133</f>
        <v>147.26481779224989</v>
      </c>
      <c r="F133" s="158">
        <f>C133+E133</f>
        <v>2507.2779234372802</v>
      </c>
    </row>
    <row r="134" spans="1:6" s="172" customFormat="1" ht="15" x14ac:dyDescent="0.25">
      <c r="A134" s="218"/>
      <c r="B134" s="166" t="s">
        <v>700</v>
      </c>
      <c r="C134" s="158"/>
      <c r="D134" s="156"/>
      <c r="E134" s="157"/>
      <c r="F134" s="158"/>
    </row>
    <row r="135" spans="1:6" s="172" customFormat="1" ht="15" x14ac:dyDescent="0.25">
      <c r="A135" s="218"/>
      <c r="B135" s="166" t="s">
        <v>101</v>
      </c>
      <c r="C135" s="158"/>
      <c r="D135" s="156"/>
      <c r="E135" s="157"/>
      <c r="F135" s="158"/>
    </row>
    <row r="136" spans="1:6" s="172" customFormat="1" ht="15" x14ac:dyDescent="0.25">
      <c r="A136" s="218"/>
      <c r="B136" s="166" t="s">
        <v>102</v>
      </c>
      <c r="C136" s="158"/>
      <c r="D136" s="156"/>
      <c r="E136" s="157"/>
      <c r="F136" s="158"/>
    </row>
    <row r="137" spans="1:6" s="172" customFormat="1" ht="15" x14ac:dyDescent="0.25">
      <c r="A137" s="218"/>
      <c r="B137" s="166"/>
      <c r="C137" s="158"/>
      <c r="D137" s="156"/>
      <c r="E137" s="157"/>
      <c r="F137" s="158"/>
    </row>
    <row r="138" spans="1:6" s="172" customFormat="1" ht="15" x14ac:dyDescent="0.25">
      <c r="A138" s="225" t="s">
        <v>103</v>
      </c>
      <c r="B138" s="213" t="s">
        <v>104</v>
      </c>
      <c r="C138" s="158"/>
      <c r="D138" s="156"/>
      <c r="E138" s="157"/>
      <c r="F138" s="158"/>
    </row>
    <row r="139" spans="1:6" s="172" customFormat="1" ht="15" x14ac:dyDescent="0.25">
      <c r="A139" s="226"/>
      <c r="B139" s="213"/>
      <c r="C139" s="158"/>
      <c r="D139" s="156"/>
      <c r="E139" s="157"/>
      <c r="F139" s="158"/>
    </row>
    <row r="140" spans="1:6" s="172" customFormat="1" ht="15" x14ac:dyDescent="0.2">
      <c r="A140" s="195"/>
      <c r="B140" s="166" t="s">
        <v>105</v>
      </c>
      <c r="C140" s="158">
        <v>2790.5073073868361</v>
      </c>
      <c r="D140" s="215">
        <v>6.2399999999999997E-2</v>
      </c>
      <c r="E140" s="157">
        <f>C140*D140</f>
        <v>174.12765598093856</v>
      </c>
      <c r="F140" s="158">
        <f>C140+E140</f>
        <v>2964.6349633677746</v>
      </c>
    </row>
    <row r="141" spans="1:6" s="172" customFormat="1" ht="15" x14ac:dyDescent="0.25">
      <c r="A141" s="218"/>
      <c r="B141" s="166" t="s">
        <v>825</v>
      </c>
      <c r="C141" s="380">
        <v>0.8699920377577729</v>
      </c>
      <c r="D141" s="215">
        <v>6.2399999999999997E-2</v>
      </c>
      <c r="E141" s="380">
        <f>C141*D141</f>
        <v>5.4287503156085028E-2</v>
      </c>
      <c r="F141" s="380">
        <f>C141+E141</f>
        <v>0.92427954091385789</v>
      </c>
    </row>
    <row r="142" spans="1:6" s="172" customFormat="1" ht="15" x14ac:dyDescent="0.25">
      <c r="A142" s="218"/>
      <c r="B142" s="166" t="s">
        <v>826</v>
      </c>
      <c r="C142" s="158">
        <v>228.07228477962565</v>
      </c>
      <c r="D142" s="215">
        <v>6.2399999999999997E-2</v>
      </c>
      <c r="E142" s="157">
        <f>C142*D142</f>
        <v>14.231710570248639</v>
      </c>
      <c r="F142" s="158">
        <f>C142+E142</f>
        <v>242.3039953498743</v>
      </c>
    </row>
    <row r="143" spans="1:6" s="172" customFormat="1" ht="15" x14ac:dyDescent="0.25">
      <c r="A143" s="218"/>
      <c r="B143" s="166" t="s">
        <v>106</v>
      </c>
      <c r="C143" s="158"/>
      <c r="D143" s="215"/>
      <c r="E143" s="157"/>
      <c r="F143" s="158"/>
    </row>
    <row r="144" spans="1:6" s="172" customFormat="1" ht="15" x14ac:dyDescent="0.25">
      <c r="A144" s="218"/>
      <c r="B144" s="166" t="s">
        <v>107</v>
      </c>
      <c r="C144" s="158"/>
      <c r="D144" s="156"/>
      <c r="E144" s="157"/>
      <c r="F144" s="158"/>
    </row>
    <row r="145" spans="1:6" s="172" customFormat="1" ht="15" x14ac:dyDescent="0.25">
      <c r="A145" s="218"/>
      <c r="B145" s="166"/>
      <c r="C145" s="158"/>
      <c r="D145" s="156"/>
      <c r="E145" s="157"/>
      <c r="F145" s="158"/>
    </row>
    <row r="146" spans="1:6" s="172" customFormat="1" ht="15" x14ac:dyDescent="0.25">
      <c r="A146" s="225" t="s">
        <v>108</v>
      </c>
      <c r="B146" s="213" t="s">
        <v>109</v>
      </c>
      <c r="C146" s="158"/>
      <c r="D146" s="156"/>
      <c r="E146" s="157"/>
      <c r="F146" s="158"/>
    </row>
    <row r="147" spans="1:6" s="172" customFormat="1" ht="29.25" x14ac:dyDescent="0.25">
      <c r="A147" s="218"/>
      <c r="B147" s="227" t="s">
        <v>110</v>
      </c>
      <c r="C147" s="158"/>
      <c r="D147" s="156"/>
      <c r="E147" s="157"/>
      <c r="F147" s="158"/>
    </row>
    <row r="148" spans="1:6" s="172" customFormat="1" ht="15" x14ac:dyDescent="0.25">
      <c r="A148" s="218"/>
      <c r="B148" s="166" t="s">
        <v>660</v>
      </c>
      <c r="C148" s="158"/>
      <c r="D148" s="156"/>
      <c r="E148" s="157"/>
      <c r="F148" s="158"/>
    </row>
    <row r="149" spans="1:6" s="172" customFormat="1" ht="15" x14ac:dyDescent="0.25">
      <c r="A149" s="218"/>
      <c r="B149" s="166" t="s">
        <v>112</v>
      </c>
      <c r="C149" s="158"/>
      <c r="D149" s="156"/>
      <c r="E149" s="157"/>
      <c r="F149" s="158"/>
    </row>
    <row r="150" spans="1:6" s="172" customFormat="1" ht="15" x14ac:dyDescent="0.25">
      <c r="A150" s="218"/>
      <c r="B150" s="166" t="s">
        <v>113</v>
      </c>
      <c r="C150" s="158"/>
      <c r="D150" s="156"/>
      <c r="E150" s="157"/>
      <c r="F150" s="158"/>
    </row>
    <row r="151" spans="1:6" s="172" customFormat="1" ht="15" x14ac:dyDescent="0.25">
      <c r="A151" s="218"/>
      <c r="B151" s="166"/>
      <c r="C151" s="158"/>
      <c r="D151" s="156"/>
      <c r="E151" s="157"/>
      <c r="F151" s="158"/>
    </row>
    <row r="152" spans="1:6" s="172" customFormat="1" ht="15" x14ac:dyDescent="0.25">
      <c r="A152" s="225"/>
      <c r="B152" s="166" t="s">
        <v>114</v>
      </c>
      <c r="C152" s="158">
        <v>1961.3262715839994</v>
      </c>
      <c r="D152" s="215">
        <v>6.2399999999999997E-2</v>
      </c>
      <c r="E152" s="157">
        <f>C152*D152</f>
        <v>122.38675934684156</v>
      </c>
      <c r="F152" s="158">
        <f>C152+E152</f>
        <v>2083.7130309308409</v>
      </c>
    </row>
    <row r="153" spans="1:6" s="172" customFormat="1" ht="15" x14ac:dyDescent="0.25">
      <c r="A153" s="218"/>
      <c r="B153" s="166" t="s">
        <v>116</v>
      </c>
      <c r="C153" s="158">
        <v>2945.4313747873152</v>
      </c>
      <c r="D153" s="215">
        <v>6.2399999999999997E-2</v>
      </c>
      <c r="E153" s="157">
        <f>C153*D153</f>
        <v>183.79491778672846</v>
      </c>
      <c r="F153" s="158">
        <f>C153+E153</f>
        <v>3129.2262925740438</v>
      </c>
    </row>
    <row r="154" spans="1:6" s="172" customFormat="1" ht="15" x14ac:dyDescent="0.25">
      <c r="A154" s="218"/>
      <c r="B154" s="166"/>
      <c r="C154" s="158"/>
      <c r="D154" s="215"/>
      <c r="E154" s="157"/>
      <c r="F154" s="158"/>
    </row>
    <row r="155" spans="1:6" s="172" customFormat="1" ht="15" x14ac:dyDescent="0.25">
      <c r="A155" s="218"/>
      <c r="B155" s="166"/>
      <c r="C155" s="158"/>
      <c r="D155" s="215"/>
      <c r="E155" s="157"/>
      <c r="F155" s="158"/>
    </row>
    <row r="156" spans="1:6" s="172" customFormat="1" ht="15" x14ac:dyDescent="0.25">
      <c r="A156" s="225" t="s">
        <v>117</v>
      </c>
      <c r="B156" s="213" t="s">
        <v>118</v>
      </c>
      <c r="C156" s="158"/>
      <c r="D156" s="215"/>
      <c r="E156" s="157"/>
      <c r="F156" s="158"/>
    </row>
    <row r="157" spans="1:6" s="172" customFormat="1" ht="15" x14ac:dyDescent="0.25">
      <c r="A157" s="218"/>
      <c r="B157" s="224" t="s">
        <v>119</v>
      </c>
      <c r="C157" s="158"/>
      <c r="D157" s="215"/>
      <c r="E157" s="157"/>
      <c r="F157" s="158"/>
    </row>
    <row r="158" spans="1:6" s="172" customFormat="1" ht="15" x14ac:dyDescent="0.25">
      <c r="A158" s="218"/>
      <c r="B158" s="224" t="s">
        <v>120</v>
      </c>
      <c r="C158" s="158"/>
      <c r="D158" s="215"/>
      <c r="E158" s="157"/>
      <c r="F158" s="158"/>
    </row>
    <row r="159" spans="1:6" s="172" customFormat="1" ht="15" x14ac:dyDescent="0.25">
      <c r="A159" s="218"/>
      <c r="B159" s="166" t="s">
        <v>121</v>
      </c>
      <c r="C159" s="158">
        <v>2603.3725796405865</v>
      </c>
      <c r="D159" s="215">
        <v>6.2399999999999997E-2</v>
      </c>
      <c r="E159" s="157">
        <f>C159*D159</f>
        <v>162.45044896957259</v>
      </c>
      <c r="F159" s="158">
        <f>C159+E159</f>
        <v>2765.8230286101593</v>
      </c>
    </row>
    <row r="160" spans="1:6" s="172" customFormat="1" ht="15" x14ac:dyDescent="0.25">
      <c r="A160" s="218"/>
      <c r="B160" s="166" t="s">
        <v>122</v>
      </c>
      <c r="C160" s="158"/>
      <c r="D160" s="215"/>
      <c r="E160" s="157"/>
      <c r="F160" s="158"/>
    </row>
    <row r="161" spans="1:6" s="172" customFormat="1" ht="15" x14ac:dyDescent="0.25">
      <c r="A161" s="218"/>
      <c r="B161" s="166" t="s">
        <v>123</v>
      </c>
      <c r="C161" s="158"/>
      <c r="D161" s="215"/>
      <c r="E161" s="157"/>
      <c r="F161" s="158"/>
    </row>
    <row r="162" spans="1:6" s="172" customFormat="1" ht="15" x14ac:dyDescent="0.25">
      <c r="A162" s="218"/>
      <c r="B162" s="166" t="s">
        <v>124</v>
      </c>
      <c r="C162" s="158">
        <v>2603.3725796405865</v>
      </c>
      <c r="D162" s="215">
        <v>6.2399999999999997E-2</v>
      </c>
      <c r="E162" s="157">
        <f>C162*D162</f>
        <v>162.45044896957259</v>
      </c>
      <c r="F162" s="158">
        <f>C162+E162</f>
        <v>2765.8230286101593</v>
      </c>
    </row>
    <row r="163" spans="1:6" s="172" customFormat="1" ht="15" x14ac:dyDescent="0.25">
      <c r="A163" s="218"/>
      <c r="B163" s="213" t="s">
        <v>617</v>
      </c>
      <c r="C163" s="158"/>
      <c r="D163" s="215"/>
      <c r="E163" s="157"/>
      <c r="F163" s="158"/>
    </row>
    <row r="164" spans="1:6" s="172" customFormat="1" ht="15" x14ac:dyDescent="0.25">
      <c r="A164" s="218"/>
      <c r="B164" s="166" t="s">
        <v>126</v>
      </c>
      <c r="C164" s="158"/>
      <c r="D164" s="215"/>
      <c r="E164" s="157"/>
      <c r="F164" s="158"/>
    </row>
    <row r="165" spans="1:6" s="172" customFormat="1" ht="15" x14ac:dyDescent="0.25">
      <c r="A165" s="218"/>
      <c r="B165" s="166" t="s">
        <v>127</v>
      </c>
      <c r="C165" s="158"/>
      <c r="D165" s="156"/>
      <c r="E165" s="157"/>
      <c r="F165" s="158"/>
    </row>
    <row r="166" spans="1:6" s="172" customFormat="1" ht="15" x14ac:dyDescent="0.25">
      <c r="A166" s="218"/>
      <c r="B166" s="166" t="s">
        <v>612</v>
      </c>
      <c r="C166" s="158"/>
      <c r="D166" s="156"/>
      <c r="E166" s="157"/>
      <c r="F166" s="158"/>
    </row>
    <row r="167" spans="1:6" s="172" customFormat="1" ht="15" x14ac:dyDescent="0.25">
      <c r="A167" s="218"/>
      <c r="B167" s="166" t="s">
        <v>128</v>
      </c>
      <c r="C167" s="158"/>
      <c r="D167" s="156"/>
      <c r="E167" s="157"/>
      <c r="F167" s="158"/>
    </row>
    <row r="168" spans="1:6" s="172" customFormat="1" ht="15" x14ac:dyDescent="0.25">
      <c r="A168" s="218"/>
      <c r="B168" s="166" t="s">
        <v>129</v>
      </c>
      <c r="C168" s="158"/>
      <c r="D168" s="156"/>
      <c r="E168" s="157"/>
      <c r="F168" s="158"/>
    </row>
    <row r="169" spans="1:6" s="172" customFormat="1" ht="15" x14ac:dyDescent="0.25">
      <c r="A169" s="218"/>
      <c r="B169" s="228" t="s">
        <v>618</v>
      </c>
      <c r="C169" s="158"/>
      <c r="D169" s="156"/>
      <c r="E169" s="157"/>
      <c r="F169" s="158"/>
    </row>
    <row r="170" spans="1:6" s="172" customFormat="1" ht="15" x14ac:dyDescent="0.25">
      <c r="A170" s="229"/>
      <c r="B170" s="230" t="s">
        <v>619</v>
      </c>
      <c r="C170" s="158"/>
      <c r="D170" s="156"/>
      <c r="E170" s="157"/>
      <c r="F170" s="158"/>
    </row>
    <row r="171" spans="1:6" s="172" customFormat="1" ht="15" x14ac:dyDescent="0.25">
      <c r="A171" s="229"/>
      <c r="B171" s="230" t="s">
        <v>620</v>
      </c>
      <c r="C171" s="158">
        <v>108.7983910293696</v>
      </c>
      <c r="D171" s="215">
        <v>6.2399999999999997E-2</v>
      </c>
      <c r="E171" s="157">
        <f>C171*D171</f>
        <v>6.7890196002326624</v>
      </c>
      <c r="F171" s="158">
        <f>C171+E171</f>
        <v>115.58741062960226</v>
      </c>
    </row>
    <row r="172" spans="1:6" s="172" customFormat="1" ht="15" x14ac:dyDescent="0.25">
      <c r="A172" s="229"/>
      <c r="B172" s="230" t="s">
        <v>621</v>
      </c>
      <c r="C172" s="158">
        <v>65.845180091304002</v>
      </c>
      <c r="D172" s="215">
        <v>6.2399999999999997E-2</v>
      </c>
      <c r="E172" s="157">
        <f>C172*D172</f>
        <v>4.1087392376973693</v>
      </c>
      <c r="F172" s="158">
        <f>C172+E172</f>
        <v>69.953919329001366</v>
      </c>
    </row>
    <row r="173" spans="1:6" s="172" customFormat="1" ht="15" x14ac:dyDescent="0.25">
      <c r="A173" s="229"/>
      <c r="B173" s="230" t="s">
        <v>622</v>
      </c>
      <c r="C173" s="158">
        <v>47.383914645143996</v>
      </c>
      <c r="D173" s="215">
        <v>6.2399999999999997E-2</v>
      </c>
      <c r="E173" s="157">
        <f>C173*D173</f>
        <v>2.956756273856985</v>
      </c>
      <c r="F173" s="158">
        <f>C173+E173</f>
        <v>50.340670919000978</v>
      </c>
    </row>
    <row r="174" spans="1:6" s="172" customFormat="1" ht="15" x14ac:dyDescent="0.25">
      <c r="A174" s="229"/>
      <c r="B174" s="230"/>
      <c r="C174" s="158"/>
      <c r="D174" s="215"/>
      <c r="E174" s="157"/>
      <c r="F174" s="158"/>
    </row>
    <row r="175" spans="1:6" s="172" customFormat="1" ht="15" x14ac:dyDescent="0.25">
      <c r="A175" s="225" t="s">
        <v>131</v>
      </c>
      <c r="B175" s="213" t="s">
        <v>132</v>
      </c>
      <c r="C175" s="158"/>
      <c r="D175" s="215"/>
      <c r="E175" s="157"/>
      <c r="F175" s="158"/>
    </row>
    <row r="176" spans="1:6" s="172" customFormat="1" ht="15" x14ac:dyDescent="0.2">
      <c r="A176" s="231"/>
      <c r="B176" s="166" t="s">
        <v>121</v>
      </c>
      <c r="C176" s="158">
        <v>2603.3725796405865</v>
      </c>
      <c r="D176" s="215">
        <v>6.2399999999999997E-2</v>
      </c>
      <c r="E176" s="157">
        <f>C176*D176</f>
        <v>162.45044896957259</v>
      </c>
      <c r="F176" s="158">
        <f>C176+E176</f>
        <v>2765.8230286101593</v>
      </c>
    </row>
    <row r="177" spans="1:6" s="172" customFormat="1" ht="15" x14ac:dyDescent="0.25">
      <c r="A177" s="225"/>
      <c r="B177" s="213" t="s">
        <v>125</v>
      </c>
      <c r="C177" s="158"/>
      <c r="D177" s="215"/>
      <c r="E177" s="157"/>
      <c r="F177" s="158"/>
    </row>
    <row r="178" spans="1:6" s="172" customFormat="1" ht="15" x14ac:dyDescent="0.25">
      <c r="A178" s="218"/>
      <c r="B178" s="166" t="s">
        <v>133</v>
      </c>
      <c r="C178" s="158"/>
      <c r="D178" s="215"/>
      <c r="E178" s="157"/>
      <c r="F178" s="158"/>
    </row>
    <row r="179" spans="1:6" s="172" customFormat="1" ht="15" x14ac:dyDescent="0.25">
      <c r="A179" s="218"/>
      <c r="B179" s="166"/>
      <c r="C179" s="158"/>
      <c r="D179" s="215"/>
      <c r="E179" s="157"/>
      <c r="F179" s="158"/>
    </row>
    <row r="180" spans="1:6" s="172" customFormat="1" ht="15" x14ac:dyDescent="0.25">
      <c r="A180" s="218"/>
      <c r="B180" s="166"/>
      <c r="C180" s="158"/>
      <c r="D180" s="215"/>
      <c r="E180" s="157"/>
      <c r="F180" s="158"/>
    </row>
    <row r="181" spans="1:6" s="172" customFormat="1" ht="15" x14ac:dyDescent="0.25">
      <c r="A181" s="225" t="s">
        <v>134</v>
      </c>
      <c r="B181" s="213" t="s">
        <v>135</v>
      </c>
      <c r="C181" s="158"/>
      <c r="D181" s="215"/>
      <c r="E181" s="157"/>
      <c r="F181" s="158"/>
    </row>
    <row r="182" spans="1:6" s="172" customFormat="1" ht="15" x14ac:dyDescent="0.25">
      <c r="A182" s="218"/>
      <c r="B182" s="166"/>
      <c r="C182" s="158"/>
      <c r="D182" s="215"/>
      <c r="E182" s="157"/>
      <c r="F182" s="158"/>
    </row>
    <row r="183" spans="1:6" s="172" customFormat="1" ht="15" x14ac:dyDescent="0.25">
      <c r="A183" s="218"/>
      <c r="B183" s="166" t="s">
        <v>136</v>
      </c>
      <c r="C183" s="158"/>
      <c r="D183" s="215"/>
      <c r="E183" s="157"/>
      <c r="F183" s="158"/>
    </row>
    <row r="184" spans="1:6" s="172" customFormat="1" ht="15" x14ac:dyDescent="0.25">
      <c r="A184" s="218"/>
      <c r="B184" s="166" t="s">
        <v>749</v>
      </c>
      <c r="C184" s="158">
        <v>300</v>
      </c>
      <c r="D184" s="215"/>
      <c r="E184" s="157">
        <v>0</v>
      </c>
      <c r="F184" s="158">
        <v>300</v>
      </c>
    </row>
    <row r="185" spans="1:6" s="172" customFormat="1" ht="15" x14ac:dyDescent="0.25">
      <c r="A185" s="218"/>
      <c r="B185" s="166" t="s">
        <v>138</v>
      </c>
      <c r="C185" s="158"/>
      <c r="D185" s="215"/>
      <c r="E185" s="157"/>
      <c r="F185" s="158"/>
    </row>
    <row r="186" spans="1:6" s="172" customFormat="1" ht="15" x14ac:dyDescent="0.25">
      <c r="A186" s="218"/>
      <c r="B186" s="166" t="s">
        <v>139</v>
      </c>
      <c r="C186" s="326">
        <v>5000</v>
      </c>
      <c r="D186" s="328">
        <v>0</v>
      </c>
      <c r="E186" s="325">
        <v>0</v>
      </c>
      <c r="F186" s="158">
        <v>5000</v>
      </c>
    </row>
    <row r="187" spans="1:6" s="172" customFormat="1" ht="15" x14ac:dyDescent="0.25">
      <c r="A187" s="218"/>
      <c r="B187" s="166"/>
      <c r="C187" s="158"/>
      <c r="D187" s="215"/>
      <c r="E187" s="157"/>
      <c r="F187" s="158"/>
    </row>
    <row r="188" spans="1:6" s="172" customFormat="1" ht="15" x14ac:dyDescent="0.25">
      <c r="A188" s="225" t="s">
        <v>140</v>
      </c>
      <c r="B188" s="213" t="s">
        <v>141</v>
      </c>
      <c r="C188" s="158"/>
      <c r="D188" s="215"/>
      <c r="E188" s="157"/>
      <c r="F188" s="158"/>
    </row>
    <row r="189" spans="1:6" s="172" customFormat="1" ht="15" x14ac:dyDescent="0.25">
      <c r="A189" s="218"/>
      <c r="B189" s="166"/>
      <c r="C189" s="158"/>
      <c r="D189" s="215"/>
      <c r="E189" s="157"/>
      <c r="F189" s="158"/>
    </row>
    <row r="190" spans="1:6" s="172" customFormat="1" ht="15" x14ac:dyDescent="0.25">
      <c r="A190" s="218"/>
      <c r="B190" s="166" t="s">
        <v>142</v>
      </c>
      <c r="C190" s="158"/>
      <c r="D190" s="215"/>
      <c r="E190" s="157"/>
      <c r="F190" s="158"/>
    </row>
    <row r="191" spans="1:6" s="172" customFormat="1" ht="15" x14ac:dyDescent="0.25">
      <c r="A191" s="218"/>
      <c r="B191" s="166" t="s">
        <v>143</v>
      </c>
      <c r="C191" s="158"/>
      <c r="D191" s="215"/>
      <c r="E191" s="157"/>
      <c r="F191" s="158"/>
    </row>
    <row r="192" spans="1:6" s="172" customFormat="1" ht="15" x14ac:dyDescent="0.25">
      <c r="A192" s="218"/>
      <c r="B192" s="166" t="s">
        <v>144</v>
      </c>
      <c r="C192" s="158">
        <v>159.66013040485942</v>
      </c>
      <c r="D192" s="215">
        <v>6.2399999999999997E-2</v>
      </c>
      <c r="E192" s="157">
        <f>C192*D192</f>
        <v>9.9627921372632269</v>
      </c>
      <c r="F192" s="158">
        <f>C192+E192</f>
        <v>169.62292254212264</v>
      </c>
    </row>
    <row r="193" spans="1:6" s="172" customFormat="1" ht="15" x14ac:dyDescent="0.25">
      <c r="A193" s="218"/>
      <c r="B193" s="166" t="s">
        <v>145</v>
      </c>
      <c r="C193" s="158"/>
      <c r="D193" s="215"/>
      <c r="E193" s="157"/>
      <c r="F193" s="158"/>
    </row>
    <row r="194" spans="1:6" s="172" customFormat="1" ht="15" x14ac:dyDescent="0.25">
      <c r="A194" s="218"/>
      <c r="B194" s="166" t="s">
        <v>146</v>
      </c>
      <c r="C194" s="158">
        <v>159.65482499885425</v>
      </c>
      <c r="D194" s="215">
        <v>6.2399999999999997E-2</v>
      </c>
      <c r="E194" s="157">
        <f>C194*D194</f>
        <v>9.962461079928504</v>
      </c>
      <c r="F194" s="158">
        <f>C194+E194</f>
        <v>169.61728607878277</v>
      </c>
    </row>
    <row r="195" spans="1:6" s="172" customFormat="1" ht="15" x14ac:dyDescent="0.25">
      <c r="A195" s="218"/>
      <c r="B195" s="166" t="s">
        <v>147</v>
      </c>
      <c r="C195" s="158"/>
      <c r="D195" s="215"/>
      <c r="E195" s="157"/>
      <c r="F195" s="158"/>
    </row>
    <row r="196" spans="1:6" s="172" customFormat="1" ht="15" x14ac:dyDescent="0.25">
      <c r="A196" s="218"/>
      <c r="B196" s="166" t="s">
        <v>148</v>
      </c>
      <c r="C196" s="158"/>
      <c r="D196" s="215"/>
      <c r="E196" s="157"/>
      <c r="F196" s="158"/>
    </row>
    <row r="197" spans="1:6" s="172" customFormat="1" ht="15" x14ac:dyDescent="0.25">
      <c r="A197" s="218"/>
      <c r="B197" s="166" t="s">
        <v>149</v>
      </c>
      <c r="C197" s="158"/>
      <c r="D197" s="215"/>
      <c r="E197" s="157"/>
      <c r="F197" s="158"/>
    </row>
    <row r="198" spans="1:6" s="172" customFormat="1" ht="15" x14ac:dyDescent="0.25">
      <c r="A198" s="218"/>
      <c r="B198" s="166" t="s">
        <v>827</v>
      </c>
      <c r="C198" s="158">
        <v>258.49927584507702</v>
      </c>
      <c r="D198" s="215">
        <v>6.2399999999999997E-2</v>
      </c>
      <c r="E198" s="157">
        <f>C198*D198</f>
        <v>16.130354812732804</v>
      </c>
      <c r="F198" s="158">
        <f>C198+E198</f>
        <v>274.6296306578098</v>
      </c>
    </row>
    <row r="199" spans="1:6" s="172" customFormat="1" ht="15" x14ac:dyDescent="0.25">
      <c r="A199" s="218"/>
      <c r="B199" s="166" t="s">
        <v>150</v>
      </c>
      <c r="C199" s="158"/>
      <c r="D199" s="215"/>
      <c r="E199" s="157"/>
      <c r="F199" s="158"/>
    </row>
    <row r="200" spans="1:6" s="172" customFormat="1" ht="15" x14ac:dyDescent="0.25">
      <c r="A200" s="218"/>
      <c r="B200" s="166" t="s">
        <v>828</v>
      </c>
      <c r="C200" s="158">
        <v>412.18627700324311</v>
      </c>
      <c r="D200" s="215">
        <v>6.2399999999999997E-2</v>
      </c>
      <c r="E200" s="157">
        <f>C200*D200</f>
        <v>25.72042368500237</v>
      </c>
      <c r="F200" s="158">
        <f>C200+E200</f>
        <v>437.90670068824545</v>
      </c>
    </row>
    <row r="201" spans="1:6" s="172" customFormat="1" ht="15" x14ac:dyDescent="0.25">
      <c r="A201" s="218"/>
      <c r="B201" s="166"/>
      <c r="C201" s="158"/>
      <c r="D201" s="156"/>
      <c r="E201" s="157"/>
      <c r="F201" s="158"/>
    </row>
    <row r="202" spans="1:6" s="172" customFormat="1" ht="15" x14ac:dyDescent="0.2">
      <c r="A202" s="428" t="s">
        <v>694</v>
      </c>
      <c r="B202" s="428"/>
      <c r="C202" s="198"/>
      <c r="D202" s="223"/>
      <c r="E202" s="197"/>
      <c r="F202" s="409"/>
    </row>
    <row r="203" spans="1:6" s="172" customFormat="1" ht="15" x14ac:dyDescent="0.2">
      <c r="A203" s="427" t="s">
        <v>809</v>
      </c>
      <c r="B203" s="427"/>
      <c r="C203" s="198"/>
      <c r="D203" s="223"/>
      <c r="E203" s="197"/>
      <c r="F203" s="409"/>
    </row>
    <row r="204" spans="1:6" s="172" customFormat="1" ht="15.75" thickBot="1" x14ac:dyDescent="0.3">
      <c r="A204" s="221"/>
      <c r="B204" s="222"/>
      <c r="C204" s="198"/>
      <c r="D204" s="223"/>
      <c r="E204" s="197"/>
      <c r="F204" s="409"/>
    </row>
    <row r="205" spans="1:6" ht="44.25" customHeight="1" thickBot="1" x14ac:dyDescent="0.3">
      <c r="A205" s="407"/>
      <c r="B205" s="399" t="s">
        <v>29</v>
      </c>
      <c r="C205" s="400" t="s">
        <v>806</v>
      </c>
      <c r="D205" s="401" t="s">
        <v>2</v>
      </c>
      <c r="E205" s="402" t="s">
        <v>808</v>
      </c>
      <c r="F205" s="403" t="s">
        <v>807</v>
      </c>
    </row>
    <row r="206" spans="1:6" s="172" customFormat="1" ht="15" x14ac:dyDescent="0.25">
      <c r="A206" s="218"/>
      <c r="B206" s="166" t="s">
        <v>151</v>
      </c>
      <c r="C206" s="189"/>
      <c r="D206" s="156"/>
      <c r="E206" s="171"/>
      <c r="F206" s="189"/>
    </row>
    <row r="207" spans="1:6" s="172" customFormat="1" ht="15" x14ac:dyDescent="0.25">
      <c r="A207" s="218"/>
      <c r="B207" s="166" t="s">
        <v>152</v>
      </c>
      <c r="C207" s="158"/>
      <c r="D207" s="156"/>
      <c r="E207" s="171"/>
      <c r="F207" s="158"/>
    </row>
    <row r="208" spans="1:6" s="172" customFormat="1" ht="15" x14ac:dyDescent="0.25">
      <c r="A208" s="218"/>
      <c r="B208" s="166" t="s">
        <v>153</v>
      </c>
      <c r="C208" s="158"/>
      <c r="D208" s="156"/>
      <c r="E208" s="171"/>
      <c r="F208" s="158"/>
    </row>
    <row r="209" spans="1:6" s="172" customFormat="1" ht="15" x14ac:dyDescent="0.25">
      <c r="A209" s="218"/>
      <c r="B209" s="166" t="s">
        <v>154</v>
      </c>
      <c r="C209" s="158"/>
      <c r="D209" s="156"/>
      <c r="E209" s="171"/>
      <c r="F209" s="158"/>
    </row>
    <row r="210" spans="1:6" s="172" customFormat="1" ht="15" x14ac:dyDescent="0.25">
      <c r="A210" s="218"/>
      <c r="B210" s="166"/>
      <c r="C210" s="158"/>
      <c r="D210" s="156"/>
      <c r="E210" s="171"/>
      <c r="F210" s="158"/>
    </row>
    <row r="211" spans="1:6" s="172" customFormat="1" ht="15" x14ac:dyDescent="0.25">
      <c r="A211" s="218"/>
      <c r="B211" s="166"/>
      <c r="C211" s="158"/>
      <c r="D211" s="156"/>
      <c r="E211" s="171"/>
      <c r="F211" s="158"/>
    </row>
    <row r="212" spans="1:6" s="172" customFormat="1" ht="15" x14ac:dyDescent="0.25">
      <c r="A212" s="218"/>
      <c r="B212" s="166"/>
      <c r="C212" s="158"/>
      <c r="D212" s="156"/>
      <c r="E212" s="171"/>
      <c r="F212" s="158"/>
    </row>
    <row r="213" spans="1:6" s="172" customFormat="1" ht="15" x14ac:dyDescent="0.25">
      <c r="A213" s="218"/>
      <c r="B213" s="166" t="s">
        <v>155</v>
      </c>
      <c r="C213" s="158"/>
      <c r="D213" s="156"/>
      <c r="E213" s="171"/>
      <c r="F213" s="158"/>
    </row>
    <row r="214" spans="1:6" s="172" customFormat="1" ht="15" x14ac:dyDescent="0.25">
      <c r="A214" s="218"/>
      <c r="B214" s="166" t="s">
        <v>156</v>
      </c>
      <c r="C214" s="158"/>
      <c r="D214" s="156"/>
      <c r="E214" s="171"/>
      <c r="F214" s="158"/>
    </row>
    <row r="215" spans="1:6" s="172" customFormat="1" ht="15" x14ac:dyDescent="0.25">
      <c r="A215" s="218"/>
      <c r="B215" s="166" t="s">
        <v>157</v>
      </c>
      <c r="C215" s="158"/>
      <c r="D215" s="156"/>
      <c r="E215" s="171"/>
      <c r="F215" s="158"/>
    </row>
    <row r="216" spans="1:6" s="172" customFormat="1" ht="15" x14ac:dyDescent="0.25">
      <c r="A216" s="218"/>
      <c r="B216" s="166" t="s">
        <v>158</v>
      </c>
      <c r="C216" s="158"/>
      <c r="D216" s="156"/>
      <c r="E216" s="171"/>
      <c r="F216" s="158"/>
    </row>
    <row r="217" spans="1:6" s="172" customFormat="1" ht="15" x14ac:dyDescent="0.25">
      <c r="A217" s="218"/>
      <c r="B217" s="166" t="s">
        <v>159</v>
      </c>
      <c r="C217" s="158"/>
      <c r="D217" s="156"/>
      <c r="E217" s="171"/>
      <c r="F217" s="158"/>
    </row>
    <row r="218" spans="1:6" s="172" customFormat="1" ht="15" x14ac:dyDescent="0.25">
      <c r="A218" s="218"/>
      <c r="B218" s="166" t="s">
        <v>160</v>
      </c>
      <c r="C218" s="158"/>
      <c r="D218" s="156"/>
      <c r="E218" s="171"/>
      <c r="F218" s="158"/>
    </row>
    <row r="219" spans="1:6" s="172" customFormat="1" ht="15" x14ac:dyDescent="0.25">
      <c r="A219" s="218"/>
      <c r="B219" s="166" t="s">
        <v>161</v>
      </c>
      <c r="C219" s="158"/>
      <c r="D219" s="156"/>
      <c r="E219" s="171"/>
      <c r="F219" s="158"/>
    </row>
    <row r="220" spans="1:6" s="172" customFormat="1" ht="15" x14ac:dyDescent="0.25">
      <c r="A220" s="218"/>
      <c r="B220" s="166"/>
      <c r="C220" s="158"/>
      <c r="D220" s="156"/>
      <c r="E220" s="171"/>
      <c r="F220" s="158"/>
    </row>
    <row r="221" spans="1:6" s="172" customFormat="1" ht="15" x14ac:dyDescent="0.25">
      <c r="A221" s="218"/>
      <c r="B221" s="166" t="s">
        <v>162</v>
      </c>
      <c r="C221" s="158"/>
      <c r="D221" s="156"/>
      <c r="E221" s="171"/>
      <c r="F221" s="158"/>
    </row>
    <row r="222" spans="1:6" s="172" customFormat="1" ht="15" x14ac:dyDescent="0.25">
      <c r="A222" s="218"/>
      <c r="B222" s="166" t="s">
        <v>164</v>
      </c>
      <c r="C222" s="158"/>
      <c r="D222" s="156"/>
      <c r="E222" s="171"/>
      <c r="F222" s="158"/>
    </row>
    <row r="223" spans="1:6" s="172" customFormat="1" ht="15" x14ac:dyDescent="0.25">
      <c r="A223" s="218"/>
      <c r="B223" s="166"/>
      <c r="C223" s="158"/>
      <c r="D223" s="156"/>
      <c r="E223" s="171"/>
      <c r="F223" s="158"/>
    </row>
    <row r="224" spans="1:6" s="172" customFormat="1" ht="15" x14ac:dyDescent="0.2">
      <c r="A224" s="232"/>
      <c r="B224" s="160"/>
      <c r="C224" s="158"/>
      <c r="D224" s="156"/>
      <c r="E224" s="171"/>
      <c r="F224" s="158"/>
    </row>
    <row r="225" spans="1:6" s="172" customFormat="1" ht="15" x14ac:dyDescent="0.25">
      <c r="A225" s="232" t="s">
        <v>165</v>
      </c>
      <c r="B225" s="213" t="s">
        <v>166</v>
      </c>
      <c r="C225" s="158"/>
      <c r="D225" s="156"/>
      <c r="E225" s="171"/>
      <c r="F225" s="158"/>
    </row>
    <row r="226" spans="1:6" s="172" customFormat="1" ht="15" x14ac:dyDescent="0.25">
      <c r="A226" s="218"/>
      <c r="B226" s="213" t="s">
        <v>167</v>
      </c>
      <c r="C226" s="158"/>
      <c r="D226" s="156"/>
      <c r="E226" s="171"/>
      <c r="F226" s="158"/>
    </row>
    <row r="227" spans="1:6" s="172" customFormat="1" ht="15" x14ac:dyDescent="0.25">
      <c r="A227" s="218"/>
      <c r="B227" s="166" t="s">
        <v>168</v>
      </c>
      <c r="C227" s="158"/>
      <c r="D227" s="156"/>
      <c r="E227" s="171"/>
      <c r="F227" s="158"/>
    </row>
    <row r="228" spans="1:6" s="172" customFormat="1" ht="15" x14ac:dyDescent="0.25">
      <c r="A228" s="218"/>
      <c r="B228" s="166" t="s">
        <v>169</v>
      </c>
      <c r="C228" s="158"/>
      <c r="D228" s="156"/>
      <c r="E228" s="171"/>
      <c r="F228" s="158"/>
    </row>
    <row r="229" spans="1:6" s="172" customFormat="1" ht="15" x14ac:dyDescent="0.25">
      <c r="A229" s="218"/>
      <c r="B229" s="166" t="s">
        <v>170</v>
      </c>
      <c r="C229" s="158"/>
      <c r="D229" s="156"/>
      <c r="E229" s="171"/>
      <c r="F229" s="158"/>
    </row>
    <row r="230" spans="1:6" s="172" customFormat="1" ht="15" x14ac:dyDescent="0.25">
      <c r="A230" s="218"/>
      <c r="B230" s="166" t="s">
        <v>171</v>
      </c>
      <c r="C230" s="158"/>
      <c r="D230" s="156"/>
      <c r="E230" s="171"/>
      <c r="F230" s="158"/>
    </row>
    <row r="231" spans="1:6" s="172" customFormat="1" ht="15" x14ac:dyDescent="0.25">
      <c r="A231" s="218"/>
      <c r="B231" s="166" t="s">
        <v>172</v>
      </c>
      <c r="C231" s="158">
        <v>75.14804440285495</v>
      </c>
      <c r="D231" s="215">
        <v>6.2399999999999997E-2</v>
      </c>
      <c r="E231" s="171">
        <f>C231*D231</f>
        <v>4.6892379707381489</v>
      </c>
      <c r="F231" s="158">
        <f>C231+E231</f>
        <v>79.837282373593098</v>
      </c>
    </row>
    <row r="232" spans="1:6" s="172" customFormat="1" ht="15" x14ac:dyDescent="0.25">
      <c r="A232" s="218"/>
      <c r="B232" s="166"/>
      <c r="C232" s="158"/>
      <c r="D232" s="215"/>
      <c r="E232" s="171"/>
      <c r="F232" s="158"/>
    </row>
    <row r="233" spans="1:6" s="172" customFormat="1" ht="15" x14ac:dyDescent="0.25">
      <c r="A233" s="218"/>
      <c r="B233" s="166" t="s">
        <v>173</v>
      </c>
      <c r="C233" s="158"/>
      <c r="D233" s="215"/>
      <c r="E233" s="171"/>
      <c r="F233" s="158"/>
    </row>
    <row r="234" spans="1:6" s="172" customFormat="1" ht="15" x14ac:dyDescent="0.25">
      <c r="A234" s="218"/>
      <c r="B234" s="166" t="s">
        <v>174</v>
      </c>
      <c r="C234" s="158"/>
      <c r="D234" s="215"/>
      <c r="E234" s="171"/>
      <c r="F234" s="158"/>
    </row>
    <row r="235" spans="1:6" s="172" customFormat="1" ht="15" x14ac:dyDescent="0.25">
      <c r="A235" s="218"/>
      <c r="B235" s="166" t="s">
        <v>175</v>
      </c>
      <c r="C235" s="158"/>
      <c r="D235" s="215"/>
      <c r="E235" s="171"/>
      <c r="F235" s="158"/>
    </row>
    <row r="236" spans="1:6" s="172" customFormat="1" ht="15" x14ac:dyDescent="0.25">
      <c r="A236" s="218"/>
      <c r="B236" s="166" t="s">
        <v>176</v>
      </c>
      <c r="C236" s="158"/>
      <c r="D236" s="215"/>
      <c r="E236" s="171"/>
      <c r="F236" s="158"/>
    </row>
    <row r="237" spans="1:6" s="172" customFormat="1" ht="15" x14ac:dyDescent="0.25">
      <c r="A237" s="220"/>
      <c r="B237" s="166" t="s">
        <v>177</v>
      </c>
      <c r="C237" s="158">
        <v>151.37308622476226</v>
      </c>
      <c r="D237" s="215">
        <v>6.2399999999999997E-2</v>
      </c>
      <c r="E237" s="171">
        <f>C237*D237</f>
        <v>9.4456805804251651</v>
      </c>
      <c r="F237" s="158">
        <f>C237+E237</f>
        <v>160.81876680518744</v>
      </c>
    </row>
    <row r="238" spans="1:6" x14ac:dyDescent="0.2">
      <c r="A238" s="233"/>
      <c r="B238" s="234"/>
      <c r="D238" s="235"/>
      <c r="F238" s="410"/>
    </row>
    <row r="239" spans="1:6" x14ac:dyDescent="0.2">
      <c r="A239" s="236"/>
      <c r="B239" s="114"/>
      <c r="D239" s="235"/>
      <c r="F239" s="410"/>
    </row>
    <row r="240" spans="1:6" x14ac:dyDescent="0.2">
      <c r="A240" s="237"/>
      <c r="B240" s="125"/>
      <c r="D240" s="235"/>
      <c r="F240" s="410"/>
    </row>
    <row r="241" spans="1:6" x14ac:dyDescent="0.2">
      <c r="A241" s="237"/>
      <c r="B241" s="125"/>
      <c r="D241" s="235"/>
      <c r="F241" s="410"/>
    </row>
    <row r="242" spans="1:6" ht="18" x14ac:dyDescent="0.2">
      <c r="A242" s="127"/>
      <c r="B242" s="204" t="s">
        <v>178</v>
      </c>
      <c r="D242" s="235"/>
      <c r="F242" s="410"/>
    </row>
    <row r="243" spans="1:6" x14ac:dyDescent="0.2">
      <c r="A243" s="127"/>
      <c r="B243" s="118"/>
      <c r="D243" s="235"/>
      <c r="F243" s="410"/>
    </row>
    <row r="244" spans="1:6" s="172" customFormat="1" ht="15" x14ac:dyDescent="0.2">
      <c r="A244" s="170" t="s">
        <v>5</v>
      </c>
      <c r="B244" s="194" t="s">
        <v>179</v>
      </c>
      <c r="C244" s="158"/>
      <c r="D244" s="156"/>
      <c r="E244" s="171"/>
      <c r="F244" s="158"/>
    </row>
    <row r="245" spans="1:6" s="172" customFormat="1" ht="15" x14ac:dyDescent="0.2">
      <c r="A245" s="174" t="s">
        <v>44</v>
      </c>
      <c r="B245" s="168" t="s">
        <v>180</v>
      </c>
      <c r="C245" s="158">
        <v>88.312505481179969</v>
      </c>
      <c r="D245" s="156">
        <v>4.9000000000000002E-2</v>
      </c>
      <c r="E245" s="171">
        <f>C245*D245</f>
        <v>4.3273127685778183</v>
      </c>
      <c r="F245" s="158">
        <f t="shared" ref="F245:F250" si="1">C245+E245</f>
        <v>92.639818249757781</v>
      </c>
    </row>
    <row r="246" spans="1:6" s="172" customFormat="1" ht="15" x14ac:dyDescent="0.2">
      <c r="A246" s="193"/>
      <c r="B246" s="168" t="s">
        <v>623</v>
      </c>
      <c r="C246" s="158">
        <v>79.476530253120004</v>
      </c>
      <c r="D246" s="156">
        <v>4.9000000000000002E-2</v>
      </c>
      <c r="E246" s="171">
        <f>C246*D246</f>
        <v>3.8943499824028804</v>
      </c>
      <c r="F246" s="158">
        <f t="shared" si="1"/>
        <v>83.37088023552289</v>
      </c>
    </row>
    <row r="247" spans="1:6" s="172" customFormat="1" ht="15" x14ac:dyDescent="0.2">
      <c r="A247" s="193"/>
      <c r="B247" s="168" t="s">
        <v>661</v>
      </c>
      <c r="C247" s="158">
        <v>0</v>
      </c>
      <c r="D247" s="156"/>
      <c r="E247" s="171"/>
      <c r="F247" s="158">
        <f t="shared" si="1"/>
        <v>0</v>
      </c>
    </row>
    <row r="248" spans="1:6" s="172" customFormat="1" ht="15" x14ac:dyDescent="0.2">
      <c r="A248" s="193"/>
      <c r="B248" s="168" t="s">
        <v>181</v>
      </c>
      <c r="C248" s="158">
        <v>88.312505481179969</v>
      </c>
      <c r="D248" s="156">
        <v>4.9000000000000002E-2</v>
      </c>
      <c r="E248" s="171">
        <f>C248*D248</f>
        <v>4.3273127685778183</v>
      </c>
      <c r="F248" s="158">
        <f t="shared" si="1"/>
        <v>92.639818249757781</v>
      </c>
    </row>
    <row r="249" spans="1:6" s="172" customFormat="1" ht="15" x14ac:dyDescent="0.2">
      <c r="A249" s="193"/>
      <c r="B249" s="168" t="s">
        <v>182</v>
      </c>
      <c r="C249" s="158">
        <v>147.82621140939744</v>
      </c>
      <c r="D249" s="156">
        <v>4.9000000000000002E-2</v>
      </c>
      <c r="E249" s="171">
        <f>C249*D249</f>
        <v>7.2434843590604752</v>
      </c>
      <c r="F249" s="158">
        <f t="shared" si="1"/>
        <v>155.06969576845793</v>
      </c>
    </row>
    <row r="250" spans="1:6" s="172" customFormat="1" ht="15" x14ac:dyDescent="0.2">
      <c r="A250" s="193"/>
      <c r="B250" s="168" t="s">
        <v>183</v>
      </c>
      <c r="C250" s="158">
        <v>147.82621140939744</v>
      </c>
      <c r="D250" s="156">
        <v>4.9000000000000002E-2</v>
      </c>
      <c r="E250" s="171">
        <f>C250*D250</f>
        <v>7.2434843590604752</v>
      </c>
      <c r="F250" s="158">
        <f t="shared" si="1"/>
        <v>155.06969576845793</v>
      </c>
    </row>
    <row r="251" spans="1:6" s="172" customFormat="1" ht="15" x14ac:dyDescent="0.2">
      <c r="A251" s="193"/>
      <c r="B251" s="194" t="s">
        <v>748</v>
      </c>
      <c r="C251" s="158"/>
      <c r="D251" s="156"/>
      <c r="E251" s="171"/>
      <c r="F251" s="158"/>
    </row>
    <row r="252" spans="1:6" s="172" customFormat="1" ht="15" x14ac:dyDescent="0.2">
      <c r="A252" s="193"/>
      <c r="B252" s="168"/>
      <c r="C252" s="158"/>
      <c r="D252" s="156"/>
      <c r="E252" s="171"/>
      <c r="F252" s="158"/>
    </row>
    <row r="253" spans="1:6" s="172" customFormat="1" ht="15" x14ac:dyDescent="0.2">
      <c r="A253" s="193" t="s">
        <v>21</v>
      </c>
      <c r="B253" s="194" t="s">
        <v>184</v>
      </c>
      <c r="C253" s="158"/>
      <c r="D253" s="156"/>
      <c r="E253" s="171"/>
      <c r="F253" s="158"/>
    </row>
    <row r="254" spans="1:6" s="172" customFormat="1" ht="15" x14ac:dyDescent="0.2">
      <c r="A254" s="193"/>
      <c r="B254" s="168" t="s">
        <v>180</v>
      </c>
      <c r="C254" s="158">
        <v>153.31714439268325</v>
      </c>
      <c r="D254" s="156">
        <v>4.9000000000000002E-2</v>
      </c>
      <c r="E254" s="171">
        <f>C254*D254</f>
        <v>7.5125400752414793</v>
      </c>
      <c r="F254" s="158">
        <f>C254+E254</f>
        <v>160.82968446792472</v>
      </c>
    </row>
    <row r="255" spans="1:6" s="172" customFormat="1" ht="15" x14ac:dyDescent="0.2">
      <c r="A255" s="193"/>
      <c r="B255" s="168" t="s">
        <v>181</v>
      </c>
      <c r="C255" s="158">
        <v>153.31714439268325</v>
      </c>
      <c r="D255" s="156">
        <v>4.9000000000000002E-2</v>
      </c>
      <c r="E255" s="171">
        <f>C255*D255</f>
        <v>7.5125400752414793</v>
      </c>
      <c r="F255" s="158">
        <f>C255+E255</f>
        <v>160.82968446792472</v>
      </c>
    </row>
    <row r="256" spans="1:6" s="172" customFormat="1" ht="15" x14ac:dyDescent="0.2">
      <c r="A256" s="193"/>
      <c r="B256" s="168" t="s">
        <v>182</v>
      </c>
      <c r="C256" s="158">
        <v>295.79541586523459</v>
      </c>
      <c r="D256" s="156">
        <v>4.9000000000000002E-2</v>
      </c>
      <c r="E256" s="171">
        <f>C256*D256</f>
        <v>14.493975377396495</v>
      </c>
      <c r="F256" s="158">
        <f>C256+E256</f>
        <v>310.2893912426311</v>
      </c>
    </row>
    <row r="257" spans="1:6" s="172" customFormat="1" ht="15" x14ac:dyDescent="0.2">
      <c r="A257" s="193"/>
      <c r="B257" s="168" t="s">
        <v>183</v>
      </c>
      <c r="C257" s="158">
        <v>295.79541586523459</v>
      </c>
      <c r="D257" s="156">
        <v>4.9000000000000002E-2</v>
      </c>
      <c r="E257" s="171">
        <f>C257*D257</f>
        <v>14.493975377396495</v>
      </c>
      <c r="F257" s="158">
        <f>C257+E257</f>
        <v>310.2893912426311</v>
      </c>
    </row>
    <row r="258" spans="1:6" s="172" customFormat="1" ht="15" x14ac:dyDescent="0.2">
      <c r="A258" s="193"/>
      <c r="B258" s="168"/>
      <c r="C258" s="158"/>
      <c r="D258" s="156"/>
      <c r="E258" s="171"/>
      <c r="F258" s="158"/>
    </row>
    <row r="259" spans="1:6" s="172" customFormat="1" ht="15" x14ac:dyDescent="0.2">
      <c r="A259" s="193" t="s">
        <v>185</v>
      </c>
      <c r="B259" s="194" t="s">
        <v>186</v>
      </c>
      <c r="C259" s="158"/>
      <c r="D259" s="156"/>
      <c r="E259" s="171"/>
      <c r="F259" s="158"/>
    </row>
    <row r="260" spans="1:6" s="172" customFormat="1" ht="15" x14ac:dyDescent="0.2">
      <c r="A260" s="193"/>
      <c r="B260" s="168" t="s">
        <v>187</v>
      </c>
      <c r="C260" s="158">
        <v>607.87400400000001</v>
      </c>
      <c r="D260" s="156">
        <v>4.9000000000000002E-2</v>
      </c>
      <c r="E260" s="171">
        <f>C260*D260</f>
        <v>29.785826196000002</v>
      </c>
      <c r="F260" s="158">
        <f>C260+E260</f>
        <v>637.65983019600003</v>
      </c>
    </row>
    <row r="261" spans="1:6" s="172" customFormat="1" ht="15" x14ac:dyDescent="0.2">
      <c r="A261" s="193"/>
      <c r="B261" s="168" t="s">
        <v>188</v>
      </c>
      <c r="C261" s="158">
        <v>972.52455599999996</v>
      </c>
      <c r="D261" s="156">
        <v>4.9000000000000002E-2</v>
      </c>
      <c r="E261" s="171">
        <f>C261*D261</f>
        <v>47.653703243999999</v>
      </c>
      <c r="F261" s="158">
        <f>C261+E261</f>
        <v>1020.1782592439999</v>
      </c>
    </row>
    <row r="262" spans="1:6" s="172" customFormat="1" ht="15" x14ac:dyDescent="0.2">
      <c r="A262" s="193"/>
      <c r="B262" s="168"/>
      <c r="C262" s="158"/>
      <c r="D262" s="155"/>
      <c r="E262" s="171"/>
      <c r="F262" s="158"/>
    </row>
    <row r="263" spans="1:6" s="172" customFormat="1" ht="42.75" x14ac:dyDescent="0.2">
      <c r="A263" s="174" t="s">
        <v>189</v>
      </c>
      <c r="B263" s="168" t="s">
        <v>190</v>
      </c>
      <c r="C263" s="158"/>
      <c r="D263" s="155"/>
      <c r="E263" s="171"/>
      <c r="F263" s="158"/>
    </row>
    <row r="264" spans="1:6" ht="14.25" x14ac:dyDescent="0.2">
      <c r="A264" s="428" t="s">
        <v>694</v>
      </c>
      <c r="B264" s="428"/>
    </row>
    <row r="265" spans="1:6" ht="14.25" x14ac:dyDescent="0.2">
      <c r="A265" s="427" t="s">
        <v>809</v>
      </c>
      <c r="B265" s="427"/>
    </row>
    <row r="266" spans="1:6" ht="15.75" thickBot="1" x14ac:dyDescent="0.3">
      <c r="A266" s="221"/>
      <c r="B266" s="222"/>
    </row>
    <row r="267" spans="1:6" ht="44.25" customHeight="1" thickBot="1" x14ac:dyDescent="0.3">
      <c r="A267" s="407"/>
      <c r="B267" s="399" t="s">
        <v>29</v>
      </c>
      <c r="C267" s="400" t="s">
        <v>806</v>
      </c>
      <c r="D267" s="401" t="s">
        <v>2</v>
      </c>
      <c r="E267" s="402" t="s">
        <v>808</v>
      </c>
      <c r="F267" s="403" t="s">
        <v>807</v>
      </c>
    </row>
    <row r="268" spans="1:6" ht="18" x14ac:dyDescent="0.2">
      <c r="A268" s="127"/>
      <c r="B268" s="204" t="s">
        <v>191</v>
      </c>
      <c r="D268" s="235"/>
    </row>
    <row r="269" spans="1:6" ht="15" x14ac:dyDescent="0.2">
      <c r="A269" s="127"/>
      <c r="B269" s="238"/>
      <c r="D269" s="235"/>
    </row>
    <row r="270" spans="1:6" s="172" customFormat="1" ht="15" x14ac:dyDescent="0.2">
      <c r="A270" s="174">
        <v>1</v>
      </c>
      <c r="B270" s="194" t="s">
        <v>192</v>
      </c>
      <c r="C270" s="158"/>
      <c r="D270" s="156"/>
      <c r="E270" s="171"/>
      <c r="F270" s="158"/>
    </row>
    <row r="271" spans="1:6" s="172" customFormat="1" ht="15" x14ac:dyDescent="0.2">
      <c r="A271" s="174"/>
      <c r="B271" s="168" t="s">
        <v>193</v>
      </c>
      <c r="C271" s="158">
        <v>1305</v>
      </c>
      <c r="D271" s="156"/>
      <c r="E271" s="171"/>
      <c r="F271" s="158">
        <v>1305</v>
      </c>
    </row>
    <row r="272" spans="1:6" s="172" customFormat="1" ht="15" x14ac:dyDescent="0.2">
      <c r="A272" s="174"/>
      <c r="B272" s="168" t="s">
        <v>194</v>
      </c>
      <c r="C272" s="158">
        <v>1740</v>
      </c>
      <c r="D272" s="156"/>
      <c r="E272" s="171"/>
      <c r="F272" s="158">
        <v>1740</v>
      </c>
    </row>
    <row r="273" spans="1:6" s="172" customFormat="1" ht="15" x14ac:dyDescent="0.2">
      <c r="A273" s="174"/>
      <c r="B273" s="168" t="s">
        <v>195</v>
      </c>
      <c r="C273" s="158">
        <v>2175</v>
      </c>
      <c r="D273" s="156"/>
      <c r="E273" s="171"/>
      <c r="F273" s="158">
        <v>2175</v>
      </c>
    </row>
    <row r="274" spans="1:6" s="172" customFormat="1" ht="15" x14ac:dyDescent="0.2">
      <c r="A274" s="174"/>
      <c r="B274" s="168"/>
      <c r="C274" s="158"/>
      <c r="D274" s="156"/>
      <c r="E274" s="171"/>
      <c r="F274" s="158"/>
    </row>
    <row r="275" spans="1:6" s="172" customFormat="1" ht="15" x14ac:dyDescent="0.2">
      <c r="A275" s="174"/>
      <c r="B275" s="194" t="s">
        <v>196</v>
      </c>
      <c r="C275" s="158"/>
      <c r="D275" s="156"/>
      <c r="E275" s="171"/>
      <c r="F275" s="158"/>
    </row>
    <row r="276" spans="1:6" s="172" customFormat="1" ht="15" x14ac:dyDescent="0.2">
      <c r="A276" s="174"/>
      <c r="B276" s="168"/>
      <c r="C276" s="158"/>
      <c r="D276" s="156"/>
      <c r="E276" s="171"/>
      <c r="F276" s="158"/>
    </row>
    <row r="277" spans="1:6" s="172" customFormat="1" ht="15" x14ac:dyDescent="0.2">
      <c r="A277" s="174"/>
      <c r="B277" s="168" t="s">
        <v>197</v>
      </c>
      <c r="C277" s="158">
        <v>4112</v>
      </c>
      <c r="D277" s="156"/>
      <c r="E277" s="171"/>
      <c r="F277" s="158">
        <v>4112</v>
      </c>
    </row>
    <row r="278" spans="1:6" s="172" customFormat="1" ht="15" x14ac:dyDescent="0.2">
      <c r="A278" s="174"/>
      <c r="B278" s="168" t="s">
        <v>198</v>
      </c>
      <c r="C278" s="158">
        <v>4120</v>
      </c>
      <c r="D278" s="156"/>
      <c r="E278" s="171"/>
      <c r="F278" s="158">
        <v>4120</v>
      </c>
    </row>
    <row r="279" spans="1:6" s="172" customFormat="1" ht="15" x14ac:dyDescent="0.2">
      <c r="A279" s="174"/>
      <c r="B279" s="168" t="s">
        <v>199</v>
      </c>
      <c r="C279" s="158">
        <v>3750</v>
      </c>
      <c r="D279" s="156"/>
      <c r="E279" s="171"/>
      <c r="F279" s="158">
        <v>3750</v>
      </c>
    </row>
    <row r="280" spans="1:6" s="172" customFormat="1" ht="15" x14ac:dyDescent="0.2">
      <c r="A280" s="174"/>
      <c r="B280" s="168" t="s">
        <v>200</v>
      </c>
      <c r="C280" s="158">
        <v>4080</v>
      </c>
      <c r="D280" s="156"/>
      <c r="E280" s="171"/>
      <c r="F280" s="158">
        <v>4080</v>
      </c>
    </row>
    <row r="281" spans="1:6" s="172" customFormat="1" ht="15" x14ac:dyDescent="0.2">
      <c r="A281" s="174"/>
      <c r="B281" s="168" t="s">
        <v>201</v>
      </c>
      <c r="C281" s="158">
        <v>3744</v>
      </c>
      <c r="D281" s="156"/>
      <c r="E281" s="171"/>
      <c r="F281" s="158">
        <v>3744</v>
      </c>
    </row>
    <row r="282" spans="1:6" s="172" customFormat="1" ht="15" x14ac:dyDescent="0.2">
      <c r="A282" s="174"/>
      <c r="B282" s="168" t="s">
        <v>202</v>
      </c>
      <c r="C282" s="158">
        <v>1096</v>
      </c>
      <c r="D282" s="156"/>
      <c r="E282" s="171"/>
      <c r="F282" s="158">
        <v>1096</v>
      </c>
    </row>
    <row r="283" spans="1:6" s="172" customFormat="1" ht="15" x14ac:dyDescent="0.2">
      <c r="A283" s="174"/>
      <c r="B283" s="168" t="s">
        <v>203</v>
      </c>
      <c r="C283" s="158">
        <v>75</v>
      </c>
      <c r="D283" s="156">
        <v>0</v>
      </c>
      <c r="E283" s="171">
        <v>0</v>
      </c>
      <c r="F283" s="158">
        <v>75</v>
      </c>
    </row>
    <row r="284" spans="1:6" s="172" customFormat="1" ht="15" x14ac:dyDescent="0.2">
      <c r="A284" s="174"/>
      <c r="B284" s="168" t="s">
        <v>204</v>
      </c>
      <c r="C284" s="158">
        <v>110</v>
      </c>
      <c r="D284" s="156">
        <v>0</v>
      </c>
      <c r="E284" s="171">
        <v>0</v>
      </c>
      <c r="F284" s="158">
        <v>110</v>
      </c>
    </row>
    <row r="285" spans="1:6" s="172" customFormat="1" ht="15" x14ac:dyDescent="0.2">
      <c r="A285" s="174"/>
      <c r="B285" s="168" t="s">
        <v>205</v>
      </c>
      <c r="C285" s="158">
        <v>400</v>
      </c>
      <c r="D285" s="156">
        <v>0</v>
      </c>
      <c r="E285" s="171">
        <v>0</v>
      </c>
      <c r="F285" s="158">
        <v>400</v>
      </c>
    </row>
    <row r="286" spans="1:6" s="239" customFormat="1" ht="15.75" customHeight="1" x14ac:dyDescent="0.2">
      <c r="A286" s="174"/>
      <c r="B286" s="168" t="s">
        <v>206</v>
      </c>
      <c r="C286" s="158">
        <v>2273.5894383917771</v>
      </c>
      <c r="D286" s="191">
        <v>4.9000000000000002E-2</v>
      </c>
      <c r="E286" s="171">
        <f>C286*D286</f>
        <v>111.40588248119708</v>
      </c>
      <c r="F286" s="241">
        <f>C286+E286</f>
        <v>2384.9953208729744</v>
      </c>
    </row>
    <row r="287" spans="1:6" s="239" customFormat="1" ht="15" x14ac:dyDescent="0.2">
      <c r="A287" s="174"/>
      <c r="B287" s="168" t="s">
        <v>662</v>
      </c>
      <c r="C287" s="241">
        <v>6655</v>
      </c>
      <c r="D287" s="191">
        <v>0.1</v>
      </c>
      <c r="E287" s="240">
        <f>C287*D287</f>
        <v>665.5</v>
      </c>
      <c r="F287" s="241">
        <f>C287+E287</f>
        <v>7320.5</v>
      </c>
    </row>
    <row r="288" spans="1:6" s="114" customFormat="1" ht="15" x14ac:dyDescent="0.2">
      <c r="A288" s="242"/>
      <c r="B288" s="168" t="s">
        <v>674</v>
      </c>
      <c r="C288" s="241">
        <v>100</v>
      </c>
      <c r="D288" s="191"/>
      <c r="E288" s="240"/>
      <c r="F288" s="241">
        <v>100</v>
      </c>
    </row>
    <row r="289" spans="1:6" s="114" customFormat="1" ht="15" x14ac:dyDescent="0.2">
      <c r="A289" s="242"/>
      <c r="B289" s="168" t="s">
        <v>675</v>
      </c>
      <c r="C289" s="241">
        <v>3101.7168000000001</v>
      </c>
      <c r="D289" s="191">
        <v>4.9000000000000002E-2</v>
      </c>
      <c r="E289" s="240">
        <f>C289*D289</f>
        <v>151.9841232</v>
      </c>
      <c r="F289" s="241">
        <f>C289+E289</f>
        <v>3253.7009232</v>
      </c>
    </row>
    <row r="290" spans="1:6" s="114" customFormat="1" ht="15" x14ac:dyDescent="0.2">
      <c r="A290" s="242"/>
      <c r="B290" s="168" t="s">
        <v>676</v>
      </c>
      <c r="C290" s="241">
        <v>1097.0439994800001</v>
      </c>
      <c r="D290" s="191">
        <v>4.9000000000000002E-2</v>
      </c>
      <c r="E290" s="240">
        <f>C290*D290</f>
        <v>53.755155974520008</v>
      </c>
      <c r="F290" s="241">
        <f>C290+E290</f>
        <v>1150.7991554545201</v>
      </c>
    </row>
    <row r="291" spans="1:6" s="114" customFormat="1" ht="15" x14ac:dyDescent="0.2">
      <c r="A291" s="242"/>
      <c r="B291" s="168" t="s">
        <v>780</v>
      </c>
      <c r="C291" s="241">
        <v>457.5</v>
      </c>
      <c r="D291" s="191"/>
      <c r="E291" s="240"/>
      <c r="F291" s="241">
        <f>C291+E291</f>
        <v>457.5</v>
      </c>
    </row>
    <row r="292" spans="1:6" s="114" customFormat="1" ht="15" x14ac:dyDescent="0.2">
      <c r="A292" s="242"/>
      <c r="B292" s="168" t="s">
        <v>781</v>
      </c>
      <c r="C292" s="241">
        <v>446.01579827999996</v>
      </c>
      <c r="D292" s="191">
        <v>4.9000000000000002E-2</v>
      </c>
      <c r="E292" s="240">
        <f>C292*D292</f>
        <v>21.854774115719998</v>
      </c>
      <c r="F292" s="241">
        <f>C292+E292</f>
        <v>467.87057239571993</v>
      </c>
    </row>
    <row r="293" spans="1:6" s="114" customFormat="1" x14ac:dyDescent="0.2">
      <c r="A293" s="127"/>
      <c r="B293" s="125"/>
      <c r="C293" s="128">
        <v>0</v>
      </c>
      <c r="D293" s="244"/>
      <c r="E293" s="113"/>
      <c r="F293" s="128">
        <f>C293+E293</f>
        <v>0</v>
      </c>
    </row>
    <row r="294" spans="1:6" x14ac:dyDescent="0.2">
      <c r="D294" s="235"/>
    </row>
    <row r="295" spans="1:6" hidden="1" x14ac:dyDescent="0.2">
      <c r="A295" s="127"/>
      <c r="B295" s="125"/>
      <c r="D295" s="235"/>
    </row>
    <row r="296" spans="1:6" x14ac:dyDescent="0.2">
      <c r="A296" s="127"/>
      <c r="B296" s="125"/>
      <c r="D296" s="235"/>
    </row>
    <row r="297" spans="1:6" ht="15.75" x14ac:dyDescent="0.2">
      <c r="B297" s="246" t="s">
        <v>207</v>
      </c>
      <c r="D297" s="235"/>
    </row>
    <row r="298" spans="1:6" x14ac:dyDescent="0.2">
      <c r="B298" s="118"/>
      <c r="D298" s="235"/>
    </row>
    <row r="299" spans="1:6" s="172" customFormat="1" ht="15" x14ac:dyDescent="0.2">
      <c r="A299" s="170" t="s">
        <v>5</v>
      </c>
      <c r="B299" s="168" t="s">
        <v>209</v>
      </c>
      <c r="C299" s="158">
        <v>353.54573543572445</v>
      </c>
      <c r="D299" s="156">
        <v>4.9000000000000002E-2</v>
      </c>
      <c r="E299" s="171">
        <f>C299*D299</f>
        <v>17.323741036350498</v>
      </c>
      <c r="F299" s="158">
        <f>C299+E299</f>
        <v>370.86947647207495</v>
      </c>
    </row>
    <row r="300" spans="1:6" s="172" customFormat="1" ht="15" x14ac:dyDescent="0.2">
      <c r="A300" s="170" t="s">
        <v>210</v>
      </c>
      <c r="B300" s="168" t="s">
        <v>211</v>
      </c>
      <c r="C300" s="158">
        <v>844.55157923136005</v>
      </c>
      <c r="D300" s="191">
        <v>4.9000000000000002E-2</v>
      </c>
      <c r="E300" s="171">
        <f>C300*D300</f>
        <v>41.383027382336643</v>
      </c>
      <c r="F300" s="158">
        <f>C300+E300</f>
        <v>885.9346066136967</v>
      </c>
    </row>
    <row r="301" spans="1:6" s="172" customFormat="1" ht="15" x14ac:dyDescent="0.2">
      <c r="A301" s="170" t="s">
        <v>212</v>
      </c>
      <c r="B301" s="168" t="s">
        <v>213</v>
      </c>
      <c r="C301" s="158"/>
      <c r="D301" s="156"/>
      <c r="E301" s="171"/>
      <c r="F301" s="158"/>
    </row>
    <row r="302" spans="1:6" s="172" customFormat="1" ht="15" x14ac:dyDescent="0.2">
      <c r="A302" s="170"/>
      <c r="B302" s="168"/>
      <c r="C302" s="158"/>
      <c r="D302" s="156"/>
      <c r="E302" s="171"/>
      <c r="F302" s="158"/>
    </row>
    <row r="303" spans="1:6" s="172" customFormat="1" ht="15" x14ac:dyDescent="0.2">
      <c r="A303" s="174" t="s">
        <v>44</v>
      </c>
      <c r="B303" s="168" t="s">
        <v>624</v>
      </c>
      <c r="C303" s="158"/>
      <c r="D303" s="156"/>
      <c r="E303" s="171"/>
      <c r="F303" s="158"/>
    </row>
    <row r="304" spans="1:6" s="172" customFormat="1" ht="15" x14ac:dyDescent="0.2">
      <c r="A304" s="174" t="s">
        <v>21</v>
      </c>
      <c r="B304" s="154" t="s">
        <v>214</v>
      </c>
      <c r="C304" s="158">
        <v>71.496523219867228</v>
      </c>
      <c r="D304" s="156">
        <v>4.9000000000000002E-2</v>
      </c>
      <c r="E304" s="171">
        <f>C304*D304</f>
        <v>3.5033296377734944</v>
      </c>
      <c r="F304" s="158">
        <f>C304+E304</f>
        <v>74.999852857640718</v>
      </c>
    </row>
    <row r="305" spans="1:6" s="172" customFormat="1" ht="15" x14ac:dyDescent="0.2">
      <c r="A305" s="174" t="s">
        <v>21</v>
      </c>
      <c r="B305" s="154" t="s">
        <v>215</v>
      </c>
      <c r="C305" s="158">
        <v>133.68721055006571</v>
      </c>
      <c r="D305" s="156">
        <v>4.9000000000000002E-2</v>
      </c>
      <c r="E305" s="157">
        <f>C305*D305</f>
        <v>6.5506733169532199</v>
      </c>
      <c r="F305" s="158">
        <f>C305+E305</f>
        <v>140.23788386701892</v>
      </c>
    </row>
    <row r="306" spans="1:6" s="172" customFormat="1" ht="15" x14ac:dyDescent="0.2">
      <c r="A306" s="195"/>
      <c r="B306" s="247"/>
      <c r="C306" s="198"/>
      <c r="D306" s="223"/>
      <c r="E306" s="197"/>
      <c r="F306" s="198"/>
    </row>
    <row r="307" spans="1:6" x14ac:dyDescent="0.2">
      <c r="A307" s="126"/>
      <c r="B307" s="114"/>
      <c r="D307" s="235"/>
    </row>
    <row r="308" spans="1:6" ht="18" x14ac:dyDescent="0.2">
      <c r="A308" s="127"/>
      <c r="B308" s="204" t="s">
        <v>216</v>
      </c>
      <c r="D308" s="235"/>
    </row>
    <row r="309" spans="1:6" x14ac:dyDescent="0.2">
      <c r="A309" s="127"/>
      <c r="B309" s="125"/>
      <c r="D309" s="235"/>
    </row>
    <row r="310" spans="1:6" s="172" customFormat="1" ht="15" x14ac:dyDescent="0.2">
      <c r="A310" s="248" t="s">
        <v>5</v>
      </c>
      <c r="B310" s="249" t="s">
        <v>217</v>
      </c>
      <c r="C310" s="158"/>
      <c r="D310" s="156"/>
      <c r="E310" s="157"/>
      <c r="F310" s="158"/>
    </row>
    <row r="311" spans="1:6" s="172" customFormat="1" ht="15" x14ac:dyDescent="0.25">
      <c r="A311" s="248" t="s">
        <v>44</v>
      </c>
      <c r="B311" s="250" t="s">
        <v>218</v>
      </c>
      <c r="C311" s="158"/>
      <c r="D311" s="156"/>
      <c r="E311" s="171"/>
      <c r="F311" s="158"/>
    </row>
    <row r="312" spans="1:6" s="172" customFormat="1" ht="15" x14ac:dyDescent="0.2">
      <c r="A312" s="248" t="s">
        <v>21</v>
      </c>
      <c r="B312" s="154" t="s">
        <v>219</v>
      </c>
      <c r="C312" s="158">
        <v>1125.337192580057</v>
      </c>
      <c r="D312" s="156">
        <v>4.9000000000000002E-2</v>
      </c>
      <c r="E312" s="171">
        <f>C312*D312</f>
        <v>55.141522436422797</v>
      </c>
      <c r="F312" s="158">
        <f>C312+E312</f>
        <v>1180.4787150164798</v>
      </c>
    </row>
    <row r="313" spans="1:6" s="172" customFormat="1" ht="15" x14ac:dyDescent="0.2">
      <c r="A313" s="248" t="s">
        <v>185</v>
      </c>
      <c r="B313" s="154" t="s">
        <v>220</v>
      </c>
      <c r="C313" s="158">
        <v>567.76924262243119</v>
      </c>
      <c r="D313" s="156">
        <v>4.9000000000000002E-2</v>
      </c>
      <c r="E313" s="171">
        <f>C313*D313</f>
        <v>27.820692888499128</v>
      </c>
      <c r="F313" s="158">
        <f>C313+E313</f>
        <v>595.58993551093033</v>
      </c>
    </row>
    <row r="314" spans="1:6" s="172" customFormat="1" ht="15" x14ac:dyDescent="0.2">
      <c r="A314" s="248"/>
      <c r="B314" s="165" t="s">
        <v>221</v>
      </c>
      <c r="C314" s="158">
        <v>1125.337192580057</v>
      </c>
      <c r="D314" s="156">
        <v>4.9000000000000002E-2</v>
      </c>
      <c r="E314" s="171">
        <f>C314*D314</f>
        <v>55.141522436422797</v>
      </c>
      <c r="F314" s="158">
        <f>C314+E314</f>
        <v>1180.4787150164798</v>
      </c>
    </row>
    <row r="315" spans="1:6" s="172" customFormat="1" ht="15" x14ac:dyDescent="0.25">
      <c r="A315" s="248" t="s">
        <v>210</v>
      </c>
      <c r="B315" s="159" t="s">
        <v>222</v>
      </c>
      <c r="C315" s="158"/>
      <c r="D315" s="156"/>
      <c r="E315" s="171"/>
      <c r="F315" s="158"/>
    </row>
    <row r="316" spans="1:6" s="172" customFormat="1" ht="15" x14ac:dyDescent="0.25">
      <c r="A316" s="248"/>
      <c r="B316" s="159"/>
      <c r="C316" s="158"/>
      <c r="D316" s="156"/>
      <c r="E316" s="171"/>
      <c r="F316" s="158"/>
    </row>
    <row r="317" spans="1:6" s="172" customFormat="1" ht="15" x14ac:dyDescent="0.2">
      <c r="A317" s="248"/>
      <c r="B317" s="165" t="s">
        <v>223</v>
      </c>
      <c r="C317" s="158"/>
      <c r="D317" s="156"/>
      <c r="E317" s="171"/>
      <c r="F317" s="158"/>
    </row>
    <row r="318" spans="1:6" s="172" customFormat="1" ht="15" x14ac:dyDescent="0.2">
      <c r="A318" s="248"/>
      <c r="B318" s="251" t="s">
        <v>224</v>
      </c>
      <c r="C318" s="158"/>
      <c r="D318" s="156"/>
      <c r="E318" s="171"/>
      <c r="F318" s="158"/>
    </row>
    <row r="319" spans="1:6" s="172" customFormat="1" ht="15" x14ac:dyDescent="0.2">
      <c r="A319" s="252"/>
      <c r="B319" s="251"/>
      <c r="C319" s="158"/>
      <c r="D319" s="156"/>
      <c r="E319" s="171"/>
      <c r="F319" s="158"/>
    </row>
    <row r="320" spans="1:6" s="172" customFormat="1" ht="28.5" x14ac:dyDescent="0.2">
      <c r="A320" s="252" t="s">
        <v>625</v>
      </c>
      <c r="B320" s="154" t="s">
        <v>225</v>
      </c>
      <c r="C320" s="158">
        <v>204.23669082336258</v>
      </c>
      <c r="D320" s="156">
        <v>4.9000000000000002E-2</v>
      </c>
      <c r="E320" s="171">
        <f t="shared" ref="E320:E327" si="2">C320*D320</f>
        <v>10.007597850344768</v>
      </c>
      <c r="F320" s="158">
        <f t="shared" ref="F320:F327" si="3">C320+E320</f>
        <v>214.24428867370736</v>
      </c>
    </row>
    <row r="321" spans="1:6" s="172" customFormat="1" ht="15" x14ac:dyDescent="0.2">
      <c r="A321" s="252" t="s">
        <v>626</v>
      </c>
      <c r="B321" s="154" t="s">
        <v>226</v>
      </c>
      <c r="C321" s="158">
        <v>118.4420355025027</v>
      </c>
      <c r="D321" s="156">
        <v>4.9000000000000002E-2</v>
      </c>
      <c r="E321" s="171">
        <f t="shared" si="2"/>
        <v>5.803659739622633</v>
      </c>
      <c r="F321" s="158">
        <f t="shared" si="3"/>
        <v>124.24569524212534</v>
      </c>
    </row>
    <row r="322" spans="1:6" s="172" customFormat="1" ht="15" x14ac:dyDescent="0.2">
      <c r="A322" s="248" t="s">
        <v>633</v>
      </c>
      <c r="B322" s="165" t="s">
        <v>227</v>
      </c>
      <c r="C322" s="158">
        <v>161.3393631629327</v>
      </c>
      <c r="D322" s="156">
        <v>4.9000000000000002E-2</v>
      </c>
      <c r="E322" s="171">
        <f t="shared" si="2"/>
        <v>7.905628794983703</v>
      </c>
      <c r="F322" s="158">
        <f t="shared" si="3"/>
        <v>169.2449919579164</v>
      </c>
    </row>
    <row r="323" spans="1:6" s="172" customFormat="1" ht="42.75" x14ac:dyDescent="0.2">
      <c r="A323" s="248" t="s">
        <v>627</v>
      </c>
      <c r="B323" s="154" t="s">
        <v>228</v>
      </c>
      <c r="C323" s="158">
        <v>181.75816676387072</v>
      </c>
      <c r="D323" s="156">
        <v>4.9000000000000002E-2</v>
      </c>
      <c r="E323" s="171">
        <f t="shared" si="2"/>
        <v>8.9061501714296654</v>
      </c>
      <c r="F323" s="158">
        <f t="shared" si="3"/>
        <v>190.66431693530038</v>
      </c>
    </row>
    <row r="324" spans="1:6" s="172" customFormat="1" ht="28.5" x14ac:dyDescent="0.2">
      <c r="A324" s="248" t="s">
        <v>628</v>
      </c>
      <c r="B324" s="154" t="s">
        <v>229</v>
      </c>
      <c r="C324" s="158">
        <v>567.76924262243119</v>
      </c>
      <c r="D324" s="156">
        <v>4.9000000000000002E-2</v>
      </c>
      <c r="E324" s="171">
        <f t="shared" si="2"/>
        <v>27.820692888499128</v>
      </c>
      <c r="F324" s="158">
        <f t="shared" si="3"/>
        <v>595.58993551093033</v>
      </c>
    </row>
    <row r="325" spans="1:6" s="172" customFormat="1" ht="28.5" x14ac:dyDescent="0.2">
      <c r="A325" s="248" t="s">
        <v>629</v>
      </c>
      <c r="B325" s="154" t="s">
        <v>230</v>
      </c>
      <c r="C325" s="158">
        <v>85.778437049532641</v>
      </c>
      <c r="D325" s="156">
        <v>4.9000000000000002E-2</v>
      </c>
      <c r="E325" s="171">
        <f t="shared" si="2"/>
        <v>4.2031434154270997</v>
      </c>
      <c r="F325" s="158">
        <f t="shared" si="3"/>
        <v>89.981580464959734</v>
      </c>
    </row>
    <row r="326" spans="1:6" s="172" customFormat="1" ht="15" x14ac:dyDescent="0.2">
      <c r="A326" s="248" t="s">
        <v>630</v>
      </c>
      <c r="B326" s="154" t="s">
        <v>231</v>
      </c>
      <c r="C326" s="158">
        <v>181.75816676387072</v>
      </c>
      <c r="D326" s="156">
        <v>4.9000000000000002E-2</v>
      </c>
      <c r="E326" s="171">
        <f t="shared" si="2"/>
        <v>8.9061501714296654</v>
      </c>
      <c r="F326" s="158">
        <f t="shared" si="3"/>
        <v>190.66431693530038</v>
      </c>
    </row>
    <row r="327" spans="1:6" s="172" customFormat="1" ht="15" x14ac:dyDescent="0.2">
      <c r="A327" s="248" t="s">
        <v>631</v>
      </c>
      <c r="B327" s="165" t="s">
        <v>232</v>
      </c>
      <c r="C327" s="158">
        <v>75.577144384727205</v>
      </c>
      <c r="D327" s="156">
        <v>4.9000000000000002E-2</v>
      </c>
      <c r="E327" s="171">
        <f t="shared" si="2"/>
        <v>3.7032800748516332</v>
      </c>
      <c r="F327" s="158">
        <f t="shared" si="3"/>
        <v>79.280424459578839</v>
      </c>
    </row>
    <row r="328" spans="1:6" s="172" customFormat="1" ht="15" x14ac:dyDescent="0.2">
      <c r="A328" s="248" t="s">
        <v>632</v>
      </c>
      <c r="B328" s="165" t="s">
        <v>233</v>
      </c>
      <c r="C328" s="158"/>
      <c r="D328" s="156"/>
      <c r="E328" s="171"/>
      <c r="F328" s="158"/>
    </row>
    <row r="329" spans="1:6" s="172" customFormat="1" ht="15" x14ac:dyDescent="0.2">
      <c r="A329" s="248"/>
      <c r="B329" s="251"/>
      <c r="C329" s="158"/>
      <c r="D329" s="156"/>
      <c r="E329" s="171"/>
      <c r="F329" s="158"/>
    </row>
    <row r="330" spans="1:6" s="172" customFormat="1" ht="15" x14ac:dyDescent="0.2">
      <c r="A330" s="248"/>
      <c r="B330" s="251"/>
      <c r="C330" s="158"/>
      <c r="D330" s="156"/>
      <c r="E330" s="171"/>
      <c r="F330" s="158"/>
    </row>
    <row r="331" spans="1:6" s="172" customFormat="1" ht="15" x14ac:dyDescent="0.2">
      <c r="A331" s="248" t="s">
        <v>634</v>
      </c>
      <c r="B331" s="165" t="s">
        <v>234</v>
      </c>
      <c r="C331" s="158"/>
      <c r="D331" s="156"/>
      <c r="E331" s="171"/>
      <c r="F331" s="158"/>
    </row>
    <row r="332" spans="1:6" s="172" customFormat="1" ht="15" x14ac:dyDescent="0.2">
      <c r="A332" s="248"/>
      <c r="B332" s="251" t="s">
        <v>235</v>
      </c>
      <c r="C332" s="158"/>
      <c r="D332" s="156"/>
      <c r="E332" s="171"/>
      <c r="F332" s="158"/>
    </row>
    <row r="333" spans="1:6" s="172" customFormat="1" ht="15" x14ac:dyDescent="0.2">
      <c r="A333" s="248"/>
      <c r="B333" s="251"/>
      <c r="C333" s="158"/>
      <c r="D333" s="156"/>
      <c r="E333" s="171"/>
      <c r="F333" s="158"/>
    </row>
    <row r="334" spans="1:6" s="172" customFormat="1" ht="28.5" x14ac:dyDescent="0.2">
      <c r="A334" s="248" t="s">
        <v>635</v>
      </c>
      <c r="B334" s="154" t="s">
        <v>236</v>
      </c>
      <c r="C334" s="158"/>
      <c r="D334" s="156"/>
      <c r="E334" s="171"/>
      <c r="F334" s="158"/>
    </row>
    <row r="335" spans="1:6" s="172" customFormat="1" ht="15" x14ac:dyDescent="0.2">
      <c r="A335" s="248"/>
      <c r="B335" s="251" t="s">
        <v>237</v>
      </c>
      <c r="C335" s="158"/>
      <c r="D335" s="156"/>
      <c r="E335" s="171"/>
      <c r="F335" s="158"/>
    </row>
    <row r="336" spans="1:6" s="172" customFormat="1" ht="15" x14ac:dyDescent="0.2">
      <c r="A336" s="248"/>
      <c r="B336" s="251"/>
      <c r="C336" s="158"/>
      <c r="D336" s="156"/>
      <c r="E336" s="171"/>
      <c r="F336" s="158"/>
    </row>
    <row r="337" spans="1:6" s="172" customFormat="1" ht="28.5" x14ac:dyDescent="0.2">
      <c r="A337" s="248" t="s">
        <v>636</v>
      </c>
      <c r="B337" s="154" t="s">
        <v>236</v>
      </c>
      <c r="C337" s="158"/>
      <c r="D337" s="156"/>
      <c r="E337" s="171"/>
      <c r="F337" s="158"/>
    </row>
    <row r="338" spans="1:6" s="172" customFormat="1" ht="15" x14ac:dyDescent="0.2">
      <c r="A338" s="248"/>
      <c r="B338" s="251"/>
      <c r="C338" s="158"/>
      <c r="D338" s="156"/>
      <c r="E338" s="171"/>
      <c r="F338" s="158"/>
    </row>
    <row r="339" spans="1:6" s="172" customFormat="1" ht="15" x14ac:dyDescent="0.2">
      <c r="A339" s="428" t="s">
        <v>694</v>
      </c>
      <c r="B339" s="428"/>
      <c r="C339" s="198"/>
      <c r="D339" s="223"/>
      <c r="E339" s="197"/>
      <c r="F339" s="198"/>
    </row>
    <row r="340" spans="1:6" s="172" customFormat="1" ht="15" x14ac:dyDescent="0.2">
      <c r="A340" s="427" t="s">
        <v>809</v>
      </c>
      <c r="B340" s="427"/>
      <c r="C340" s="198"/>
      <c r="D340" s="223"/>
      <c r="E340" s="197"/>
      <c r="F340" s="198"/>
    </row>
    <row r="341" spans="1:6" s="172" customFormat="1" ht="15.75" thickBot="1" x14ac:dyDescent="0.3">
      <c r="A341" s="221"/>
      <c r="B341" s="222"/>
      <c r="C341" s="198"/>
      <c r="D341" s="223"/>
      <c r="E341" s="197"/>
      <c r="F341" s="198"/>
    </row>
    <row r="342" spans="1:6" ht="44.25" customHeight="1" thickBot="1" x14ac:dyDescent="0.3">
      <c r="A342" s="407"/>
      <c r="B342" s="399" t="s">
        <v>29</v>
      </c>
      <c r="C342" s="400" t="s">
        <v>806</v>
      </c>
      <c r="D342" s="401" t="s">
        <v>2</v>
      </c>
      <c r="E342" s="402" t="s">
        <v>808</v>
      </c>
      <c r="F342" s="397" t="s">
        <v>807</v>
      </c>
    </row>
    <row r="343" spans="1:6" s="172" customFormat="1" ht="15" x14ac:dyDescent="0.2">
      <c r="A343" s="174"/>
      <c r="B343" s="251"/>
      <c r="C343" s="158"/>
      <c r="D343" s="156"/>
      <c r="E343" s="157"/>
      <c r="F343" s="158"/>
    </row>
    <row r="344" spans="1:6" s="172" customFormat="1" ht="15" x14ac:dyDescent="0.25">
      <c r="A344" s="174"/>
      <c r="B344" s="159" t="s">
        <v>238</v>
      </c>
      <c r="C344" s="158"/>
      <c r="D344" s="156"/>
      <c r="E344" s="157"/>
      <c r="F344" s="158"/>
    </row>
    <row r="345" spans="1:6" s="172" customFormat="1" ht="21" customHeight="1" x14ac:dyDescent="0.2">
      <c r="A345" s="174"/>
      <c r="B345" s="154" t="s">
        <v>239</v>
      </c>
      <c r="C345" s="158"/>
      <c r="D345" s="156"/>
      <c r="E345" s="157"/>
      <c r="F345" s="158"/>
    </row>
    <row r="346" spans="1:6" s="172" customFormat="1" ht="15" x14ac:dyDescent="0.2">
      <c r="A346" s="174"/>
      <c r="B346" s="154" t="s">
        <v>240</v>
      </c>
      <c r="C346" s="158"/>
      <c r="D346" s="156"/>
      <c r="E346" s="157"/>
      <c r="F346" s="158"/>
    </row>
    <row r="347" spans="1:6" s="172" customFormat="1" ht="15" x14ac:dyDescent="0.2">
      <c r="A347" s="174"/>
      <c r="B347" s="154" t="s">
        <v>241</v>
      </c>
      <c r="C347" s="158"/>
      <c r="D347" s="156"/>
      <c r="E347" s="157"/>
      <c r="F347" s="158"/>
    </row>
    <row r="348" spans="1:6" s="172" customFormat="1" ht="15" x14ac:dyDescent="0.2">
      <c r="A348" s="174"/>
      <c r="B348" s="154" t="s">
        <v>242</v>
      </c>
      <c r="C348" s="158"/>
      <c r="D348" s="156"/>
      <c r="E348" s="157"/>
      <c r="F348" s="158"/>
    </row>
    <row r="349" spans="1:6" s="172" customFormat="1" ht="15" x14ac:dyDescent="0.2">
      <c r="A349" s="174"/>
      <c r="B349" s="154" t="s">
        <v>243</v>
      </c>
      <c r="C349" s="158"/>
      <c r="D349" s="156"/>
      <c r="E349" s="157"/>
      <c r="F349" s="158"/>
    </row>
    <row r="350" spans="1:6" s="172" customFormat="1" ht="15" x14ac:dyDescent="0.2">
      <c r="A350" s="170"/>
      <c r="B350" s="154" t="s">
        <v>244</v>
      </c>
      <c r="C350" s="158"/>
      <c r="D350" s="156"/>
      <c r="E350" s="157"/>
      <c r="F350" s="158"/>
    </row>
    <row r="351" spans="1:6" s="172" customFormat="1" ht="15" x14ac:dyDescent="0.2">
      <c r="A351" s="174"/>
      <c r="B351" s="154" t="s">
        <v>245</v>
      </c>
      <c r="C351" s="158"/>
      <c r="D351" s="156"/>
      <c r="E351" s="157"/>
      <c r="F351" s="158"/>
    </row>
    <row r="352" spans="1:6" s="172" customFormat="1" ht="15" x14ac:dyDescent="0.2">
      <c r="A352" s="174"/>
      <c r="B352" s="154" t="s">
        <v>246</v>
      </c>
      <c r="C352" s="158"/>
      <c r="D352" s="156"/>
      <c r="E352" s="157"/>
      <c r="F352" s="158"/>
    </row>
    <row r="353" spans="1:6" s="172" customFormat="1" ht="15" x14ac:dyDescent="0.2">
      <c r="A353" s="170"/>
      <c r="B353" s="154" t="s">
        <v>247</v>
      </c>
      <c r="C353" s="158"/>
      <c r="D353" s="156"/>
      <c r="E353" s="157"/>
      <c r="F353" s="158"/>
    </row>
    <row r="354" spans="1:6" s="172" customFormat="1" ht="15" x14ac:dyDescent="0.2">
      <c r="A354" s="174"/>
      <c r="B354" s="154" t="s">
        <v>248</v>
      </c>
      <c r="C354" s="158"/>
      <c r="D354" s="156"/>
      <c r="E354" s="157"/>
      <c r="F354" s="158"/>
    </row>
    <row r="355" spans="1:6" s="172" customFormat="1" ht="15" x14ac:dyDescent="0.2">
      <c r="A355" s="174"/>
      <c r="B355" s="154" t="s">
        <v>249</v>
      </c>
      <c r="C355" s="158"/>
      <c r="D355" s="156"/>
      <c r="E355" s="157"/>
      <c r="F355" s="158"/>
    </row>
    <row r="356" spans="1:6" s="172" customFormat="1" ht="15" x14ac:dyDescent="0.2">
      <c r="A356" s="174"/>
      <c r="B356" s="154" t="s">
        <v>250</v>
      </c>
      <c r="C356" s="158"/>
      <c r="D356" s="156"/>
      <c r="E356" s="157"/>
      <c r="F356" s="158"/>
    </row>
    <row r="357" spans="1:6" s="172" customFormat="1" ht="15" x14ac:dyDescent="0.2">
      <c r="A357" s="170"/>
      <c r="B357" s="154" t="s">
        <v>251</v>
      </c>
      <c r="C357" s="158"/>
      <c r="D357" s="156"/>
      <c r="E357" s="157"/>
      <c r="F357" s="158"/>
    </row>
    <row r="358" spans="1:6" s="172" customFormat="1" ht="15" x14ac:dyDescent="0.2">
      <c r="A358" s="174"/>
      <c r="B358" s="154" t="s">
        <v>252</v>
      </c>
      <c r="C358" s="158"/>
      <c r="D358" s="156"/>
      <c r="E358" s="157"/>
      <c r="F358" s="158"/>
    </row>
    <row r="359" spans="1:6" s="172" customFormat="1" ht="15" x14ac:dyDescent="0.2">
      <c r="A359" s="174"/>
      <c r="B359" s="154" t="s">
        <v>253</v>
      </c>
      <c r="C359" s="158"/>
      <c r="D359" s="156"/>
      <c r="E359" s="157"/>
      <c r="F359" s="158"/>
    </row>
    <row r="360" spans="1:6" s="172" customFormat="1" ht="15" x14ac:dyDescent="0.2">
      <c r="A360" s="170"/>
      <c r="B360" s="154" t="s">
        <v>254</v>
      </c>
      <c r="C360" s="158"/>
      <c r="D360" s="156"/>
      <c r="E360" s="157"/>
      <c r="F360" s="158"/>
    </row>
    <row r="361" spans="1:6" s="172" customFormat="1" ht="15" x14ac:dyDescent="0.2">
      <c r="A361" s="170"/>
      <c r="B361" s="154" t="s">
        <v>255</v>
      </c>
      <c r="C361" s="158"/>
      <c r="D361" s="156"/>
      <c r="E361" s="157"/>
      <c r="F361" s="158"/>
    </row>
    <row r="362" spans="1:6" s="172" customFormat="1" ht="15" x14ac:dyDescent="0.2">
      <c r="A362" s="174"/>
      <c r="B362" s="154" t="s">
        <v>256</v>
      </c>
      <c r="C362" s="158"/>
      <c r="D362" s="156"/>
      <c r="E362" s="157"/>
      <c r="F362" s="158"/>
    </row>
    <row r="363" spans="1:6" s="172" customFormat="1" ht="15" x14ac:dyDescent="0.2">
      <c r="A363" s="174"/>
      <c r="B363" s="154" t="s">
        <v>257</v>
      </c>
      <c r="C363" s="158"/>
      <c r="D363" s="156"/>
      <c r="E363" s="157"/>
      <c r="F363" s="158"/>
    </row>
    <row r="364" spans="1:6" s="172" customFormat="1" ht="15" x14ac:dyDescent="0.2">
      <c r="A364" s="174"/>
      <c r="B364" s="154" t="s">
        <v>258</v>
      </c>
      <c r="C364" s="158"/>
      <c r="D364" s="156"/>
      <c r="E364" s="157"/>
      <c r="F364" s="158"/>
    </row>
    <row r="365" spans="1:6" s="172" customFormat="1" ht="15" x14ac:dyDescent="0.2">
      <c r="A365" s="174"/>
      <c r="B365" s="165" t="s">
        <v>259</v>
      </c>
      <c r="C365" s="158"/>
      <c r="D365" s="156"/>
      <c r="E365" s="157"/>
      <c r="F365" s="158"/>
    </row>
    <row r="366" spans="1:6" s="172" customFormat="1" ht="15" x14ac:dyDescent="0.2">
      <c r="A366" s="174"/>
      <c r="B366" s="251"/>
      <c r="C366" s="158"/>
      <c r="D366" s="156"/>
      <c r="E366" s="157"/>
      <c r="F366" s="158"/>
    </row>
    <row r="367" spans="1:6" s="172" customFormat="1" ht="15" x14ac:dyDescent="0.2">
      <c r="A367" s="170"/>
      <c r="B367" s="154" t="s">
        <v>260</v>
      </c>
      <c r="C367" s="158"/>
      <c r="D367" s="156"/>
      <c r="E367" s="157"/>
      <c r="F367" s="158"/>
    </row>
    <row r="368" spans="1:6" s="172" customFormat="1" ht="15" x14ac:dyDescent="0.2">
      <c r="A368" s="170"/>
      <c r="B368" s="154" t="s">
        <v>261</v>
      </c>
      <c r="C368" s="158"/>
      <c r="D368" s="156"/>
      <c r="E368" s="157"/>
      <c r="F368" s="158"/>
    </row>
    <row r="369" spans="1:6" s="172" customFormat="1" ht="15" x14ac:dyDescent="0.2">
      <c r="A369" s="170"/>
      <c r="B369" s="154" t="s">
        <v>262</v>
      </c>
      <c r="C369" s="158"/>
      <c r="D369" s="156"/>
      <c r="E369" s="157"/>
      <c r="F369" s="158"/>
    </row>
    <row r="370" spans="1:6" s="172" customFormat="1" ht="15" x14ac:dyDescent="0.2">
      <c r="A370" s="174"/>
      <c r="B370" s="154"/>
      <c r="C370" s="158"/>
      <c r="D370" s="156"/>
      <c r="E370" s="157"/>
      <c r="F370" s="158"/>
    </row>
    <row r="371" spans="1:6" s="172" customFormat="1" ht="15" x14ac:dyDescent="0.2">
      <c r="A371" s="174"/>
      <c r="B371" s="154" t="s">
        <v>263</v>
      </c>
      <c r="C371" s="158"/>
      <c r="D371" s="156"/>
      <c r="E371" s="157"/>
      <c r="F371" s="158"/>
    </row>
    <row r="372" spans="1:6" s="172" customFormat="1" ht="15" x14ac:dyDescent="0.2">
      <c r="A372" s="170"/>
      <c r="B372" s="154" t="s">
        <v>264</v>
      </c>
      <c r="C372" s="158"/>
      <c r="D372" s="156"/>
      <c r="E372" s="157"/>
      <c r="F372" s="158"/>
    </row>
    <row r="373" spans="1:6" s="172" customFormat="1" ht="15" x14ac:dyDescent="0.2">
      <c r="A373" s="170"/>
      <c r="B373" s="154" t="s">
        <v>265</v>
      </c>
      <c r="C373" s="158"/>
      <c r="D373" s="156"/>
      <c r="E373" s="157"/>
      <c r="F373" s="158"/>
    </row>
    <row r="374" spans="1:6" s="172" customFormat="1" ht="15" x14ac:dyDescent="0.2">
      <c r="A374" s="170"/>
      <c r="B374" s="154" t="s">
        <v>266</v>
      </c>
      <c r="C374" s="158"/>
      <c r="D374" s="156"/>
      <c r="E374" s="157"/>
      <c r="F374" s="158"/>
    </row>
    <row r="375" spans="1:6" s="172" customFormat="1" ht="15" x14ac:dyDescent="0.2">
      <c r="A375" s="170"/>
      <c r="B375" s="154" t="s">
        <v>267</v>
      </c>
      <c r="C375" s="158"/>
      <c r="D375" s="156"/>
      <c r="E375" s="157"/>
      <c r="F375" s="158"/>
    </row>
    <row r="376" spans="1:6" s="172" customFormat="1" ht="15" x14ac:dyDescent="0.2">
      <c r="A376" s="170"/>
      <c r="B376" s="168"/>
      <c r="C376" s="158"/>
      <c r="D376" s="156"/>
      <c r="E376" s="157"/>
      <c r="F376" s="158"/>
    </row>
    <row r="377" spans="1:6" s="172" customFormat="1" ht="15" x14ac:dyDescent="0.25">
      <c r="A377" s="170"/>
      <c r="B377" s="256" t="s">
        <v>788</v>
      </c>
      <c r="C377" s="158"/>
      <c r="D377" s="156"/>
      <c r="E377" s="157"/>
      <c r="F377" s="158"/>
    </row>
    <row r="378" spans="1:6" s="172" customFormat="1" ht="15" x14ac:dyDescent="0.2">
      <c r="A378" s="170"/>
      <c r="B378" s="165" t="s">
        <v>268</v>
      </c>
      <c r="C378" s="329">
        <v>500</v>
      </c>
      <c r="D378" s="191"/>
      <c r="E378" s="243"/>
      <c r="F378" s="158">
        <v>500</v>
      </c>
    </row>
    <row r="379" spans="1:6" s="172" customFormat="1" ht="15" x14ac:dyDescent="0.2">
      <c r="A379" s="170"/>
      <c r="B379" s="154" t="s">
        <v>269</v>
      </c>
      <c r="C379" s="158">
        <v>451.35449103582783</v>
      </c>
      <c r="D379" s="156">
        <v>4.9000000000000002E-2</v>
      </c>
      <c r="E379" s="157">
        <f>C379*D379</f>
        <v>22.116370060755564</v>
      </c>
      <c r="F379" s="158">
        <f>C379+E379</f>
        <v>473.47086109658341</v>
      </c>
    </row>
    <row r="380" spans="1:6" s="172" customFormat="1" ht="15" x14ac:dyDescent="0.2">
      <c r="A380" s="170"/>
      <c r="B380" s="251"/>
      <c r="C380" s="158"/>
      <c r="D380" s="156"/>
      <c r="E380" s="157"/>
      <c r="F380" s="158"/>
    </row>
    <row r="381" spans="1:6" s="172" customFormat="1" ht="15" x14ac:dyDescent="0.2">
      <c r="A381" s="170"/>
      <c r="B381" s="168"/>
      <c r="C381" s="158"/>
      <c r="D381" s="156"/>
      <c r="E381" s="157"/>
      <c r="F381" s="158"/>
    </row>
    <row r="382" spans="1:6" s="172" customFormat="1" ht="15" x14ac:dyDescent="0.2">
      <c r="A382" s="174"/>
      <c r="B382" s="168"/>
      <c r="C382" s="158"/>
      <c r="D382" s="156"/>
      <c r="E382" s="157"/>
      <c r="F382" s="158"/>
    </row>
    <row r="383" spans="1:6" s="172" customFormat="1" ht="15" x14ac:dyDescent="0.25">
      <c r="A383" s="195"/>
      <c r="B383" s="257"/>
      <c r="C383" s="158"/>
      <c r="D383" s="156"/>
      <c r="E383" s="157"/>
      <c r="F383" s="158"/>
    </row>
    <row r="384" spans="1:6" s="172" customFormat="1" ht="15" x14ac:dyDescent="0.25">
      <c r="A384" s="258"/>
      <c r="B384" s="251"/>
      <c r="C384" s="158"/>
      <c r="D384" s="156"/>
      <c r="E384" s="157"/>
      <c r="F384" s="158"/>
    </row>
    <row r="385" spans="1:6" s="172" customFormat="1" ht="15" x14ac:dyDescent="0.25">
      <c r="A385" s="258"/>
      <c r="B385" s="154"/>
      <c r="C385" s="158"/>
      <c r="D385" s="156"/>
      <c r="E385" s="157"/>
      <c r="F385" s="158"/>
    </row>
    <row r="386" spans="1:6" s="172" customFormat="1" ht="15" x14ac:dyDescent="0.25">
      <c r="A386" s="258"/>
      <c r="B386" s="259"/>
      <c r="C386" s="158"/>
      <c r="D386" s="156"/>
      <c r="E386" s="157"/>
      <c r="F386" s="158"/>
    </row>
    <row r="387" spans="1:6" s="172" customFormat="1" ht="15" x14ac:dyDescent="0.25">
      <c r="A387" s="258"/>
      <c r="B387" s="154"/>
      <c r="C387" s="158"/>
      <c r="D387" s="156"/>
      <c r="E387" s="157"/>
      <c r="F387" s="158"/>
    </row>
    <row r="388" spans="1:6" s="172" customFormat="1" ht="15" x14ac:dyDescent="0.25">
      <c r="A388" s="258"/>
      <c r="B388" s="154"/>
      <c r="C388" s="158"/>
      <c r="D388" s="156"/>
      <c r="E388" s="157"/>
      <c r="F388" s="158"/>
    </row>
    <row r="389" spans="1:6" s="172" customFormat="1" ht="15" x14ac:dyDescent="0.25">
      <c r="A389" s="258"/>
      <c r="B389" s="154"/>
      <c r="C389" s="158"/>
      <c r="D389" s="156"/>
      <c r="E389" s="157"/>
      <c r="F389" s="158"/>
    </row>
    <row r="390" spans="1:6" s="172" customFormat="1" ht="15" x14ac:dyDescent="0.25">
      <c r="A390" s="258"/>
      <c r="B390" s="154"/>
      <c r="C390" s="158"/>
      <c r="D390" s="156"/>
      <c r="E390" s="157"/>
      <c r="F390" s="158"/>
    </row>
    <row r="391" spans="1:6" s="172" customFormat="1" ht="15" x14ac:dyDescent="0.2">
      <c r="A391" s="428" t="s">
        <v>694</v>
      </c>
      <c r="B391" s="428"/>
      <c r="C391" s="198"/>
      <c r="D391" s="223"/>
      <c r="E391" s="197"/>
      <c r="F391" s="198"/>
    </row>
    <row r="392" spans="1:6" s="172" customFormat="1" ht="15" x14ac:dyDescent="0.2">
      <c r="A392" s="427" t="s">
        <v>803</v>
      </c>
      <c r="B392" s="427"/>
      <c r="C392" s="198"/>
      <c r="D392" s="223"/>
      <c r="E392" s="197"/>
      <c r="F392" s="198"/>
    </row>
    <row r="393" spans="1:6" s="172" customFormat="1" ht="15.75" thickBot="1" x14ac:dyDescent="0.3">
      <c r="A393" s="221"/>
      <c r="B393" s="222"/>
      <c r="C393" s="198"/>
      <c r="D393" s="223"/>
      <c r="E393" s="197"/>
      <c r="F393" s="198"/>
    </row>
    <row r="394" spans="1:6" ht="44.25" customHeight="1" thickBot="1" x14ac:dyDescent="0.3">
      <c r="A394" s="407"/>
      <c r="B394" s="399" t="s">
        <v>29</v>
      </c>
      <c r="C394" s="400" t="s">
        <v>806</v>
      </c>
      <c r="D394" s="401" t="s">
        <v>2</v>
      </c>
      <c r="E394" s="402" t="s">
        <v>808</v>
      </c>
      <c r="F394" s="403" t="s">
        <v>807</v>
      </c>
    </row>
    <row r="395" spans="1:6" s="172" customFormat="1" ht="15" x14ac:dyDescent="0.25">
      <c r="A395" s="411"/>
      <c r="B395" s="412"/>
      <c r="C395" s="189"/>
      <c r="D395" s="188"/>
      <c r="E395" s="368"/>
      <c r="F395" s="408"/>
    </row>
    <row r="396" spans="1:6" s="172" customFormat="1" ht="15" x14ac:dyDescent="0.25">
      <c r="A396" s="174"/>
      <c r="B396" s="257" t="s">
        <v>270</v>
      </c>
      <c r="C396" s="158"/>
      <c r="D396" s="156"/>
      <c r="E396" s="171"/>
      <c r="F396" s="158"/>
    </row>
    <row r="397" spans="1:6" s="172" customFormat="1" ht="15" x14ac:dyDescent="0.25">
      <c r="A397" s="258"/>
      <c r="B397" s="251"/>
      <c r="C397" s="158"/>
      <c r="D397" s="156"/>
      <c r="E397" s="171"/>
      <c r="F397" s="158"/>
    </row>
    <row r="398" spans="1:6" s="172" customFormat="1" ht="15" x14ac:dyDescent="0.25">
      <c r="A398" s="258">
        <v>1</v>
      </c>
      <c r="B398" s="165" t="s">
        <v>271</v>
      </c>
      <c r="C398" s="158">
        <v>483.48334125288818</v>
      </c>
      <c r="D398" s="156">
        <v>4.9000000000000002E-2</v>
      </c>
      <c r="E398" s="171">
        <f>C398*D398</f>
        <v>23.690683721391522</v>
      </c>
      <c r="F398" s="158">
        <f>C398+E398</f>
        <v>507.17402497427969</v>
      </c>
    </row>
    <row r="399" spans="1:6" s="172" customFormat="1" ht="15" x14ac:dyDescent="0.25">
      <c r="A399" s="258">
        <v>2</v>
      </c>
      <c r="B399" s="165" t="s">
        <v>272</v>
      </c>
      <c r="C399" s="158">
        <v>483.48334125288818</v>
      </c>
      <c r="D399" s="156">
        <v>4.9000000000000002E-2</v>
      </c>
      <c r="E399" s="171">
        <f t="shared" ref="E399:E405" si="4">C399*D399</f>
        <v>23.690683721391522</v>
      </c>
      <c r="F399" s="158">
        <f t="shared" ref="F399:F405" si="5">C399+E399</f>
        <v>507.17402497427969</v>
      </c>
    </row>
    <row r="400" spans="1:6" s="172" customFormat="1" ht="15" x14ac:dyDescent="0.25">
      <c r="A400" s="258">
        <v>3</v>
      </c>
      <c r="B400" s="366" t="s">
        <v>785</v>
      </c>
      <c r="C400" s="158">
        <v>500</v>
      </c>
      <c r="D400" s="156">
        <v>4.9000000000000002E-2</v>
      </c>
      <c r="E400" s="171">
        <f t="shared" si="4"/>
        <v>24.5</v>
      </c>
      <c r="F400" s="158">
        <f t="shared" si="5"/>
        <v>524.5</v>
      </c>
    </row>
    <row r="401" spans="1:6" s="172" customFormat="1" ht="15" x14ac:dyDescent="0.25">
      <c r="A401" s="258">
        <v>4</v>
      </c>
      <c r="B401" s="165" t="s">
        <v>273</v>
      </c>
      <c r="C401" s="158">
        <v>500</v>
      </c>
      <c r="D401" s="156">
        <v>4.9000000000000002E-2</v>
      </c>
      <c r="E401" s="171">
        <f t="shared" si="4"/>
        <v>24.5</v>
      </c>
      <c r="F401" s="158">
        <f t="shared" si="5"/>
        <v>524.5</v>
      </c>
    </row>
    <row r="402" spans="1:6" s="172" customFormat="1" ht="15" x14ac:dyDescent="0.25">
      <c r="A402" s="258">
        <v>5</v>
      </c>
      <c r="B402" s="366" t="s">
        <v>786</v>
      </c>
      <c r="C402" s="158">
        <v>500</v>
      </c>
      <c r="D402" s="156">
        <v>4.9000000000000002E-2</v>
      </c>
      <c r="E402" s="171">
        <f t="shared" si="4"/>
        <v>24.5</v>
      </c>
      <c r="F402" s="158">
        <f t="shared" si="5"/>
        <v>524.5</v>
      </c>
    </row>
    <row r="403" spans="1:6" s="172" customFormat="1" ht="15" x14ac:dyDescent="0.25">
      <c r="A403" s="258">
        <v>6</v>
      </c>
      <c r="B403" s="165" t="s">
        <v>274</v>
      </c>
      <c r="C403" s="158">
        <v>483.48334125288812</v>
      </c>
      <c r="D403" s="156">
        <v>4.9000000000000002E-2</v>
      </c>
      <c r="E403" s="171">
        <f t="shared" si="4"/>
        <v>23.690683721391519</v>
      </c>
      <c r="F403" s="158">
        <f t="shared" si="5"/>
        <v>507.17402497427963</v>
      </c>
    </row>
    <row r="404" spans="1:6" s="172" customFormat="1" ht="15" x14ac:dyDescent="0.25">
      <c r="A404" s="258">
        <v>7</v>
      </c>
      <c r="B404" s="165" t="s">
        <v>275</v>
      </c>
      <c r="C404" s="158">
        <v>483.48334125288812</v>
      </c>
      <c r="D404" s="156">
        <v>4.9000000000000002E-2</v>
      </c>
      <c r="E404" s="171">
        <f t="shared" si="4"/>
        <v>23.690683721391519</v>
      </c>
      <c r="F404" s="158">
        <f t="shared" si="5"/>
        <v>507.17402497427963</v>
      </c>
    </row>
    <row r="405" spans="1:6" s="172" customFormat="1" ht="15" x14ac:dyDescent="0.25">
      <c r="A405" s="258">
        <v>8</v>
      </c>
      <c r="B405" s="165" t="s">
        <v>276</v>
      </c>
      <c r="C405" s="158">
        <v>483.48334125288812</v>
      </c>
      <c r="D405" s="156">
        <v>4.9000000000000002E-2</v>
      </c>
      <c r="E405" s="171">
        <f t="shared" si="4"/>
        <v>23.690683721391519</v>
      </c>
      <c r="F405" s="158">
        <f t="shared" si="5"/>
        <v>507.17402497427963</v>
      </c>
    </row>
    <row r="406" spans="1:6" s="172" customFormat="1" ht="15" x14ac:dyDescent="0.25">
      <c r="A406" s="258">
        <v>9</v>
      </c>
      <c r="B406" s="165" t="s">
        <v>782</v>
      </c>
      <c r="C406" s="158"/>
      <c r="D406" s="156"/>
      <c r="E406" s="171"/>
      <c r="F406" s="158"/>
    </row>
    <row r="407" spans="1:6" s="172" customFormat="1" ht="15" x14ac:dyDescent="0.25">
      <c r="A407" s="258">
        <v>10</v>
      </c>
      <c r="B407" s="165" t="s">
        <v>783</v>
      </c>
      <c r="C407" s="158"/>
      <c r="D407" s="156"/>
      <c r="E407" s="171"/>
      <c r="F407" s="158"/>
    </row>
    <row r="408" spans="1:6" s="172" customFormat="1" ht="15" x14ac:dyDescent="0.25">
      <c r="A408" s="258">
        <v>11</v>
      </c>
      <c r="B408" s="165" t="s">
        <v>277</v>
      </c>
      <c r="C408" s="158">
        <v>215.9485563110355</v>
      </c>
      <c r="D408" s="156">
        <v>4.9000000000000002E-2</v>
      </c>
      <c r="E408" s="171">
        <f>C408*D408</f>
        <v>10.581479259240741</v>
      </c>
      <c r="F408" s="158">
        <f>C408+E408</f>
        <v>226.53003557027625</v>
      </c>
    </row>
    <row r="409" spans="1:6" s="172" customFormat="1" ht="15" x14ac:dyDescent="0.25">
      <c r="A409" s="258">
        <v>12</v>
      </c>
      <c r="B409" s="165" t="s">
        <v>278</v>
      </c>
      <c r="C409" s="158">
        <v>215.9485563110355</v>
      </c>
      <c r="D409" s="156">
        <v>4.9000000000000002E-2</v>
      </c>
      <c r="E409" s="171">
        <f>C409*D409</f>
        <v>10.581479259240741</v>
      </c>
      <c r="F409" s="158">
        <f>C409+E409</f>
        <v>226.53003557027625</v>
      </c>
    </row>
    <row r="410" spans="1:6" s="172" customFormat="1" ht="15" x14ac:dyDescent="0.25">
      <c r="A410" s="258">
        <v>13</v>
      </c>
      <c r="B410" s="165" t="s">
        <v>279</v>
      </c>
      <c r="C410" s="158">
        <v>48.351668723131795</v>
      </c>
      <c r="D410" s="156">
        <v>4.9000000000000002E-2</v>
      </c>
      <c r="E410" s="171">
        <f>C410*D410</f>
        <v>2.3692317674334582</v>
      </c>
      <c r="F410" s="158">
        <f>C410+E410</f>
        <v>50.720900490565256</v>
      </c>
    </row>
    <row r="411" spans="1:6" s="172" customFormat="1" ht="15" x14ac:dyDescent="0.25">
      <c r="A411" s="258">
        <v>14</v>
      </c>
      <c r="B411" s="165" t="s">
        <v>280</v>
      </c>
      <c r="C411" s="158">
        <v>215.9485563110355</v>
      </c>
      <c r="D411" s="156">
        <v>4.9000000000000002E-2</v>
      </c>
      <c r="E411" s="171">
        <f>C411*D411</f>
        <v>10.581479259240741</v>
      </c>
      <c r="F411" s="158">
        <f>C411+E411</f>
        <v>226.53003557027625</v>
      </c>
    </row>
    <row r="412" spans="1:6" s="172" customFormat="1" ht="15" x14ac:dyDescent="0.25">
      <c r="A412" s="258">
        <v>15</v>
      </c>
      <c r="B412" s="165" t="s">
        <v>281</v>
      </c>
      <c r="C412" s="158">
        <v>48.351668723131795</v>
      </c>
      <c r="D412" s="156">
        <v>4.9000000000000002E-2</v>
      </c>
      <c r="E412" s="171">
        <f>C412*D412</f>
        <v>2.3692317674334582</v>
      </c>
      <c r="F412" s="158">
        <f>C412+E412</f>
        <v>50.720900490565256</v>
      </c>
    </row>
    <row r="413" spans="1:6" s="172" customFormat="1" ht="15" x14ac:dyDescent="0.25">
      <c r="A413" s="258"/>
      <c r="B413" s="260" t="s">
        <v>282</v>
      </c>
      <c r="C413" s="158"/>
      <c r="D413" s="156"/>
      <c r="E413" s="171"/>
      <c r="F413" s="158"/>
    </row>
    <row r="414" spans="1:6" x14ac:dyDescent="0.2">
      <c r="A414" s="237"/>
      <c r="B414" s="125"/>
      <c r="D414" s="235"/>
    </row>
    <row r="415" spans="1:6" x14ac:dyDescent="0.2">
      <c r="A415" s="237"/>
      <c r="B415" s="176"/>
      <c r="D415" s="176"/>
    </row>
    <row r="416" spans="1:6" x14ac:dyDescent="0.2">
      <c r="A416" s="237"/>
      <c r="B416" s="125"/>
      <c r="D416" s="235"/>
    </row>
    <row r="417" spans="1:6" ht="18" x14ac:dyDescent="0.2">
      <c r="A417" s="127"/>
      <c r="B417" s="204" t="s">
        <v>283</v>
      </c>
      <c r="D417" s="235"/>
    </row>
    <row r="418" spans="1:6" x14ac:dyDescent="0.2">
      <c r="A418" s="127"/>
      <c r="B418" s="118"/>
      <c r="D418" s="235"/>
    </row>
    <row r="419" spans="1:6" s="172" customFormat="1" ht="15" x14ac:dyDescent="0.2">
      <c r="A419" s="170">
        <v>1</v>
      </c>
      <c r="B419" s="194" t="s">
        <v>284</v>
      </c>
      <c r="C419" s="158"/>
      <c r="D419" s="156"/>
      <c r="E419" s="171"/>
      <c r="F419" s="158"/>
    </row>
    <row r="420" spans="1:6" s="172" customFormat="1" ht="28.5" x14ac:dyDescent="0.2">
      <c r="A420" s="174"/>
      <c r="B420" s="168" t="s">
        <v>285</v>
      </c>
      <c r="C420" s="158"/>
      <c r="D420" s="156"/>
      <c r="E420" s="171"/>
      <c r="F420" s="158"/>
    </row>
    <row r="421" spans="1:6" s="172" customFormat="1" ht="15" x14ac:dyDescent="0.2">
      <c r="A421" s="174" t="s">
        <v>44</v>
      </c>
      <c r="B421" s="168" t="s">
        <v>286</v>
      </c>
      <c r="C421" s="158">
        <v>120.50024023476416</v>
      </c>
      <c r="D421" s="156">
        <v>4.9000000000000002E-2</v>
      </c>
      <c r="E421" s="171">
        <f>C421*D421</f>
        <v>5.9045117715034445</v>
      </c>
      <c r="F421" s="158">
        <f>C421+E421</f>
        <v>126.40475200626761</v>
      </c>
    </row>
    <row r="422" spans="1:6" s="172" customFormat="1" ht="15" x14ac:dyDescent="0.2">
      <c r="A422" s="174" t="s">
        <v>21</v>
      </c>
      <c r="B422" s="168" t="s">
        <v>287</v>
      </c>
      <c r="C422" s="158">
        <v>60.257269769704074</v>
      </c>
      <c r="D422" s="156">
        <v>4.9000000000000002E-2</v>
      </c>
      <c r="E422" s="171">
        <f>C422*D422</f>
        <v>2.9526062187154998</v>
      </c>
      <c r="F422" s="158">
        <f>C422+E422</f>
        <v>63.209875988419576</v>
      </c>
    </row>
    <row r="423" spans="1:6" s="172" customFormat="1" ht="15" x14ac:dyDescent="0.2">
      <c r="A423" s="174" t="s">
        <v>185</v>
      </c>
      <c r="B423" s="168" t="s">
        <v>288</v>
      </c>
      <c r="C423" s="158">
        <v>166.1634</v>
      </c>
      <c r="D423" s="156">
        <v>4.9000000000000002E-2</v>
      </c>
      <c r="E423" s="171">
        <f>C423*D423</f>
        <v>8.1420066000000002</v>
      </c>
      <c r="F423" s="158">
        <f>C423+E423</f>
        <v>174.3054066</v>
      </c>
    </row>
    <row r="424" spans="1:6" s="172" customFormat="1" ht="15" x14ac:dyDescent="0.2">
      <c r="A424" s="174"/>
      <c r="B424" s="168"/>
      <c r="C424" s="158"/>
      <c r="D424" s="156"/>
      <c r="E424" s="171"/>
      <c r="F424" s="158"/>
    </row>
    <row r="425" spans="1:6" s="172" customFormat="1" ht="15" x14ac:dyDescent="0.2">
      <c r="A425" s="170"/>
      <c r="B425" s="168"/>
      <c r="C425" s="158"/>
      <c r="D425" s="156"/>
      <c r="E425" s="171"/>
      <c r="F425" s="158"/>
    </row>
    <row r="426" spans="1:6" s="172" customFormat="1" ht="15" x14ac:dyDescent="0.2">
      <c r="A426" s="170">
        <v>2</v>
      </c>
      <c r="B426" s="194" t="s">
        <v>289</v>
      </c>
      <c r="C426" s="158"/>
      <c r="D426" s="156"/>
      <c r="E426" s="171"/>
      <c r="F426" s="158"/>
    </row>
    <row r="427" spans="1:6" s="172" customFormat="1" ht="15" x14ac:dyDescent="0.2">
      <c r="A427" s="170"/>
      <c r="B427" s="168" t="s">
        <v>290</v>
      </c>
      <c r="C427" s="158"/>
      <c r="D427" s="156"/>
      <c r="E427" s="171"/>
      <c r="F427" s="158"/>
    </row>
    <row r="428" spans="1:6" s="172" customFormat="1" ht="15" x14ac:dyDescent="0.2">
      <c r="A428" s="170" t="s">
        <v>44</v>
      </c>
      <c r="B428" s="168" t="s">
        <v>679</v>
      </c>
      <c r="C428" s="158">
        <v>1</v>
      </c>
      <c r="D428" s="156"/>
      <c r="E428" s="171"/>
      <c r="F428" s="158">
        <v>1</v>
      </c>
    </row>
    <row r="429" spans="1:6" s="172" customFormat="1" ht="15" x14ac:dyDescent="0.2">
      <c r="A429" s="170" t="s">
        <v>21</v>
      </c>
      <c r="B429" s="168" t="s">
        <v>680</v>
      </c>
      <c r="C429" s="158">
        <v>1</v>
      </c>
      <c r="D429" s="156"/>
      <c r="E429" s="171"/>
      <c r="F429" s="158">
        <v>1</v>
      </c>
    </row>
    <row r="430" spans="1:6" s="172" customFormat="1" ht="15" x14ac:dyDescent="0.2">
      <c r="A430" s="170" t="s">
        <v>185</v>
      </c>
      <c r="B430" s="168" t="s">
        <v>291</v>
      </c>
      <c r="C430" s="158">
        <v>1</v>
      </c>
      <c r="D430" s="156"/>
      <c r="E430" s="171"/>
      <c r="F430" s="158">
        <v>1</v>
      </c>
    </row>
    <row r="431" spans="1:6" s="172" customFormat="1" ht="29.25" customHeight="1" x14ac:dyDescent="0.2">
      <c r="A431" s="170" t="s">
        <v>96</v>
      </c>
      <c r="B431" s="168" t="s">
        <v>292</v>
      </c>
      <c r="C431" s="376"/>
      <c r="D431" s="172" t="s">
        <v>665</v>
      </c>
      <c r="E431" s="173"/>
      <c r="F431" s="158"/>
    </row>
    <row r="432" spans="1:6" s="172" customFormat="1" ht="29.25" customHeight="1" x14ac:dyDescent="0.2">
      <c r="A432" s="170" t="s">
        <v>293</v>
      </c>
      <c r="B432" s="168" t="s">
        <v>663</v>
      </c>
      <c r="C432" s="376"/>
      <c r="D432" s="172" t="s">
        <v>665</v>
      </c>
      <c r="E432" s="173"/>
      <c r="F432" s="158"/>
    </row>
    <row r="433" spans="1:6" s="172" customFormat="1" ht="24.75" customHeight="1" x14ac:dyDescent="0.2">
      <c r="A433" s="170" t="s">
        <v>108</v>
      </c>
      <c r="B433" s="168" t="s">
        <v>294</v>
      </c>
      <c r="C433" s="376"/>
      <c r="D433" s="172" t="s">
        <v>665</v>
      </c>
      <c r="E433" s="173"/>
      <c r="F433" s="158"/>
    </row>
    <row r="434" spans="1:6" s="172" customFormat="1" ht="15" x14ac:dyDescent="0.2">
      <c r="A434" s="170"/>
      <c r="B434" s="168" t="s">
        <v>664</v>
      </c>
      <c r="C434" s="158">
        <v>10</v>
      </c>
      <c r="D434" s="156"/>
      <c r="E434" s="171"/>
      <c r="F434" s="158">
        <v>10</v>
      </c>
    </row>
    <row r="435" spans="1:6" s="172" customFormat="1" ht="15" x14ac:dyDescent="0.25">
      <c r="A435" s="258"/>
      <c r="B435" s="154" t="s">
        <v>295</v>
      </c>
      <c r="C435" s="158"/>
      <c r="D435" s="156"/>
      <c r="E435" s="171"/>
      <c r="F435" s="158"/>
    </row>
    <row r="436" spans="1:6" s="172" customFormat="1" ht="15" x14ac:dyDescent="0.25">
      <c r="A436" s="258"/>
      <c r="B436" s="154" t="s">
        <v>296</v>
      </c>
      <c r="C436" s="158"/>
      <c r="D436" s="156"/>
      <c r="E436" s="171"/>
      <c r="F436" s="158"/>
    </row>
    <row r="437" spans="1:6" s="172" customFormat="1" ht="15" x14ac:dyDescent="0.25">
      <c r="A437" s="258"/>
      <c r="B437" s="154" t="s">
        <v>297</v>
      </c>
      <c r="C437" s="158"/>
      <c r="D437" s="156"/>
      <c r="E437" s="171"/>
      <c r="F437" s="158"/>
    </row>
    <row r="438" spans="1:6" s="172" customFormat="1" ht="15" x14ac:dyDescent="0.25">
      <c r="A438" s="258"/>
      <c r="B438" s="154"/>
      <c r="C438" s="158"/>
      <c r="D438" s="156"/>
      <c r="E438" s="171"/>
      <c r="F438" s="158"/>
    </row>
    <row r="439" spans="1:6" s="172" customFormat="1" ht="15" x14ac:dyDescent="0.25">
      <c r="A439" s="258"/>
      <c r="B439" s="154" t="s">
        <v>298</v>
      </c>
      <c r="C439" s="158"/>
      <c r="D439" s="156"/>
      <c r="E439" s="171"/>
      <c r="F439" s="158"/>
    </row>
    <row r="440" spans="1:6" s="172" customFormat="1" ht="15" x14ac:dyDescent="0.25">
      <c r="A440" s="258"/>
      <c r="B440" s="154" t="s">
        <v>299</v>
      </c>
      <c r="C440" s="158"/>
      <c r="D440" s="156"/>
      <c r="E440" s="171"/>
      <c r="F440" s="158"/>
    </row>
    <row r="441" spans="1:6" s="172" customFormat="1" ht="15" x14ac:dyDescent="0.25">
      <c r="A441" s="258"/>
      <c r="B441" s="154" t="s">
        <v>300</v>
      </c>
      <c r="C441" s="158"/>
      <c r="D441" s="156"/>
      <c r="E441" s="171"/>
      <c r="F441" s="158"/>
    </row>
    <row r="442" spans="1:6" s="172" customFormat="1" ht="15" x14ac:dyDescent="0.25">
      <c r="A442" s="258"/>
      <c r="B442" s="154" t="s">
        <v>301</v>
      </c>
      <c r="C442" s="158"/>
      <c r="D442" s="156"/>
      <c r="E442" s="171"/>
      <c r="F442" s="158"/>
    </row>
    <row r="443" spans="1:6" s="172" customFormat="1" ht="15" x14ac:dyDescent="0.25">
      <c r="A443" s="258"/>
      <c r="B443" s="154" t="s">
        <v>302</v>
      </c>
      <c r="C443" s="158"/>
      <c r="D443" s="156"/>
      <c r="E443" s="171"/>
      <c r="F443" s="158"/>
    </row>
    <row r="444" spans="1:6" s="172" customFormat="1" ht="15" x14ac:dyDescent="0.25">
      <c r="A444" s="258"/>
      <c r="B444" s="154" t="s">
        <v>303</v>
      </c>
      <c r="C444" s="158"/>
      <c r="D444" s="156"/>
      <c r="E444" s="171"/>
      <c r="F444" s="158"/>
    </row>
    <row r="445" spans="1:6" s="172" customFormat="1" ht="15" x14ac:dyDescent="0.25">
      <c r="A445" s="258"/>
      <c r="B445" s="154" t="s">
        <v>304</v>
      </c>
      <c r="C445" s="158"/>
      <c r="D445" s="156"/>
      <c r="E445" s="171"/>
      <c r="F445" s="158"/>
    </row>
    <row r="446" spans="1:6" s="172" customFormat="1" ht="15" x14ac:dyDescent="0.25">
      <c r="A446" s="258"/>
      <c r="B446" s="154" t="s">
        <v>305</v>
      </c>
      <c r="C446" s="158"/>
      <c r="D446" s="156"/>
      <c r="E446" s="171"/>
      <c r="F446" s="158"/>
    </row>
    <row r="447" spans="1:6" s="172" customFormat="1" ht="15" x14ac:dyDescent="0.25">
      <c r="A447" s="258"/>
      <c r="B447" s="154" t="s">
        <v>208</v>
      </c>
      <c r="C447" s="158"/>
      <c r="D447" s="156"/>
      <c r="E447" s="171"/>
      <c r="F447" s="158"/>
    </row>
    <row r="448" spans="1:6" s="172" customFormat="1" ht="15" x14ac:dyDescent="0.25">
      <c r="A448" s="258"/>
      <c r="B448" s="154" t="s">
        <v>306</v>
      </c>
      <c r="C448" s="158"/>
      <c r="D448" s="156"/>
      <c r="E448" s="171"/>
      <c r="F448" s="158"/>
    </row>
    <row r="449" spans="1:6" s="172" customFormat="1" ht="15" x14ac:dyDescent="0.25">
      <c r="A449" s="258"/>
      <c r="B449" s="154"/>
      <c r="C449" s="158"/>
      <c r="D449" s="156"/>
      <c r="E449" s="171"/>
      <c r="F449" s="158"/>
    </row>
    <row r="450" spans="1:6" s="172" customFormat="1" ht="15" x14ac:dyDescent="0.25">
      <c r="A450" s="258"/>
      <c r="B450" s="154" t="s">
        <v>307</v>
      </c>
      <c r="C450" s="158"/>
      <c r="D450" s="156"/>
      <c r="E450" s="171"/>
      <c r="F450" s="158"/>
    </row>
    <row r="451" spans="1:6" s="172" customFormat="1" ht="15" x14ac:dyDescent="0.25">
      <c r="A451" s="258"/>
      <c r="B451" s="154" t="s">
        <v>308</v>
      </c>
      <c r="C451" s="158"/>
      <c r="D451" s="156"/>
      <c r="E451" s="171"/>
      <c r="F451" s="158"/>
    </row>
    <row r="452" spans="1:6" s="172" customFormat="1" ht="15" x14ac:dyDescent="0.25">
      <c r="A452" s="258"/>
      <c r="B452" s="154" t="s">
        <v>309</v>
      </c>
      <c r="C452" s="158"/>
      <c r="D452" s="156"/>
      <c r="E452" s="171"/>
      <c r="F452" s="158"/>
    </row>
    <row r="453" spans="1:6" s="172" customFormat="1" ht="15" x14ac:dyDescent="0.25">
      <c r="A453" s="258"/>
      <c r="B453" s="154" t="s">
        <v>310</v>
      </c>
      <c r="C453" s="158"/>
      <c r="D453" s="156"/>
      <c r="E453" s="171"/>
      <c r="F453" s="158"/>
    </row>
    <row r="454" spans="1:6" s="172" customFormat="1" ht="15" x14ac:dyDescent="0.25">
      <c r="A454" s="258"/>
      <c r="B454" s="154"/>
      <c r="C454" s="158"/>
      <c r="D454" s="156"/>
      <c r="E454" s="171"/>
      <c r="F454" s="158"/>
    </row>
    <row r="455" spans="1:6" s="172" customFormat="1" ht="15" x14ac:dyDescent="0.25">
      <c r="A455" s="258"/>
      <c r="B455" s="154" t="s">
        <v>311</v>
      </c>
      <c r="C455" s="158"/>
      <c r="D455" s="156"/>
      <c r="E455" s="171"/>
      <c r="F455" s="158"/>
    </row>
    <row r="456" spans="1:6" s="172" customFormat="1" ht="15" x14ac:dyDescent="0.25">
      <c r="A456" s="258"/>
      <c r="B456" s="154" t="s">
        <v>312</v>
      </c>
      <c r="C456" s="158"/>
      <c r="D456" s="156"/>
      <c r="E456" s="171"/>
      <c r="F456" s="158"/>
    </row>
    <row r="457" spans="1:6" s="172" customFormat="1" ht="15" x14ac:dyDescent="0.25">
      <c r="A457" s="258"/>
      <c r="B457" s="154" t="s">
        <v>313</v>
      </c>
      <c r="C457" s="158"/>
      <c r="D457" s="156"/>
      <c r="E457" s="171"/>
      <c r="F457" s="158"/>
    </row>
    <row r="458" spans="1:6" s="172" customFormat="1" ht="15" x14ac:dyDescent="0.25">
      <c r="A458" s="258"/>
      <c r="B458" s="154" t="s">
        <v>314</v>
      </c>
      <c r="C458" s="158"/>
      <c r="D458" s="156"/>
      <c r="E458" s="171"/>
      <c r="F458" s="158"/>
    </row>
    <row r="459" spans="1:6" s="172" customFormat="1" ht="15" x14ac:dyDescent="0.25">
      <c r="A459" s="258"/>
      <c r="B459" s="154" t="s">
        <v>315</v>
      </c>
      <c r="C459" s="158"/>
      <c r="D459" s="156"/>
      <c r="E459" s="171"/>
      <c r="F459" s="158"/>
    </row>
    <row r="460" spans="1:6" s="172" customFormat="1" ht="15" x14ac:dyDescent="0.2">
      <c r="A460" s="170"/>
      <c r="B460" s="168"/>
      <c r="C460" s="158"/>
      <c r="D460" s="156"/>
      <c r="E460" s="171"/>
      <c r="F460" s="158"/>
    </row>
    <row r="461" spans="1:6" s="172" customFormat="1" ht="15" x14ac:dyDescent="0.2">
      <c r="A461" s="170"/>
      <c r="B461" s="168" t="s">
        <v>316</v>
      </c>
      <c r="C461" s="158">
        <v>1</v>
      </c>
      <c r="D461" s="156">
        <v>0</v>
      </c>
      <c r="E461" s="171">
        <v>0</v>
      </c>
      <c r="F461" s="158">
        <v>1</v>
      </c>
    </row>
    <row r="462" spans="1:6" s="172" customFormat="1" ht="15" x14ac:dyDescent="0.2">
      <c r="A462" s="170"/>
      <c r="B462" s="168"/>
      <c r="C462" s="158"/>
      <c r="D462" s="156"/>
      <c r="E462" s="171"/>
      <c r="F462" s="158"/>
    </row>
    <row r="463" spans="1:6" s="172" customFormat="1" ht="15" x14ac:dyDescent="0.2">
      <c r="A463" s="170"/>
      <c r="B463" s="168" t="s">
        <v>666</v>
      </c>
      <c r="C463" s="158">
        <v>3</v>
      </c>
      <c r="D463" s="156"/>
      <c r="E463" s="171"/>
      <c r="F463" s="158">
        <v>3</v>
      </c>
    </row>
    <row r="464" spans="1:6" s="172" customFormat="1" ht="15" x14ac:dyDescent="0.2">
      <c r="A464" s="170"/>
      <c r="B464" s="168" t="s">
        <v>317</v>
      </c>
      <c r="C464" s="158">
        <v>1</v>
      </c>
      <c r="D464" s="156"/>
      <c r="E464" s="171"/>
      <c r="F464" s="158">
        <v>1</v>
      </c>
    </row>
    <row r="465" spans="1:6" s="172" customFormat="1" ht="15" x14ac:dyDescent="0.2">
      <c r="A465" s="170"/>
      <c r="B465" s="168" t="s">
        <v>668</v>
      </c>
      <c r="C465" s="158">
        <v>5</v>
      </c>
      <c r="D465" s="156"/>
      <c r="E465" s="171"/>
      <c r="F465" s="158">
        <v>5</v>
      </c>
    </row>
    <row r="466" spans="1:6" s="172" customFormat="1" ht="15" x14ac:dyDescent="0.2">
      <c r="A466" s="174"/>
      <c r="B466" s="168" t="s">
        <v>667</v>
      </c>
      <c r="C466" s="158">
        <v>2</v>
      </c>
      <c r="D466" s="156">
        <v>0</v>
      </c>
      <c r="E466" s="171">
        <v>0</v>
      </c>
      <c r="F466" s="158">
        <v>2</v>
      </c>
    </row>
    <row r="467" spans="1:6" s="172" customFormat="1" ht="15" x14ac:dyDescent="0.2">
      <c r="A467" s="195"/>
      <c r="B467" s="196"/>
      <c r="C467" s="198"/>
      <c r="D467" s="223"/>
      <c r="E467" s="197"/>
      <c r="F467" s="198"/>
    </row>
    <row r="468" spans="1:6" ht="14.25" x14ac:dyDescent="0.2">
      <c r="A468" s="428" t="s">
        <v>694</v>
      </c>
      <c r="B468" s="428"/>
      <c r="D468" s="235"/>
    </row>
    <row r="469" spans="1:6" ht="15" thickBot="1" x14ac:dyDescent="0.25">
      <c r="A469" s="427" t="s">
        <v>803</v>
      </c>
      <c r="B469" s="427"/>
      <c r="D469" s="235"/>
    </row>
    <row r="470" spans="1:6" ht="44.25" customHeight="1" thickBot="1" x14ac:dyDescent="0.3">
      <c r="A470" s="407"/>
      <c r="B470" s="399" t="s">
        <v>29</v>
      </c>
      <c r="C470" s="400" t="s">
        <v>806</v>
      </c>
      <c r="D470" s="401" t="s">
        <v>2</v>
      </c>
      <c r="E470" s="402" t="s">
        <v>808</v>
      </c>
      <c r="F470" s="403" t="s">
        <v>807</v>
      </c>
    </row>
    <row r="471" spans="1:6" ht="18" x14ac:dyDescent="0.2">
      <c r="A471" s="127"/>
      <c r="B471" s="204" t="s">
        <v>318</v>
      </c>
      <c r="D471" s="235"/>
    </row>
    <row r="472" spans="1:6" x14ac:dyDescent="0.2">
      <c r="A472" s="127"/>
      <c r="B472" s="125"/>
      <c r="D472" s="235"/>
    </row>
    <row r="473" spans="1:6" s="172" customFormat="1" ht="15" x14ac:dyDescent="0.25">
      <c r="A473" s="258">
        <v>1</v>
      </c>
      <c r="B473" s="251" t="s">
        <v>319</v>
      </c>
      <c r="C473" s="158"/>
      <c r="D473" s="156"/>
      <c r="E473" s="157"/>
      <c r="F473" s="158"/>
    </row>
    <row r="474" spans="1:6" s="172" customFormat="1" ht="15" x14ac:dyDescent="0.25">
      <c r="A474" s="258">
        <v>1.1000000000000001</v>
      </c>
      <c r="B474" s="159" t="s">
        <v>320</v>
      </c>
      <c r="C474" s="158"/>
      <c r="D474" s="156"/>
      <c r="E474" s="157"/>
      <c r="F474" s="158"/>
    </row>
    <row r="475" spans="1:6" s="172" customFormat="1" ht="15" x14ac:dyDescent="0.25">
      <c r="A475" s="258"/>
      <c r="B475" s="159"/>
      <c r="C475" s="158"/>
      <c r="D475" s="156"/>
      <c r="E475" s="157"/>
      <c r="F475" s="158"/>
    </row>
    <row r="476" spans="1:6" s="172" customFormat="1" ht="15" x14ac:dyDescent="0.25">
      <c r="A476" s="258" t="s">
        <v>44</v>
      </c>
      <c r="B476" s="154" t="s">
        <v>321</v>
      </c>
      <c r="C476" s="158">
        <v>338.34359010124649</v>
      </c>
      <c r="D476" s="156">
        <v>4.9000000000000002E-2</v>
      </c>
      <c r="E476" s="157">
        <f>C476*D476</f>
        <v>16.578835914961079</v>
      </c>
      <c r="F476" s="158">
        <f>C476+E476</f>
        <v>354.92242601620757</v>
      </c>
    </row>
    <row r="477" spans="1:6" s="172" customFormat="1" ht="15" x14ac:dyDescent="0.25">
      <c r="A477" s="258" t="s">
        <v>21</v>
      </c>
      <c r="B477" s="154" t="s">
        <v>322</v>
      </c>
      <c r="C477" s="158">
        <v>121.58995061355638</v>
      </c>
      <c r="D477" s="156">
        <v>4.9000000000000002E-2</v>
      </c>
      <c r="E477" s="157">
        <f>C477*D477</f>
        <v>5.9579075800642629</v>
      </c>
      <c r="F477" s="158">
        <f>C477+E477</f>
        <v>127.54785819362064</v>
      </c>
    </row>
    <row r="478" spans="1:6" s="172" customFormat="1" ht="29.25" x14ac:dyDescent="0.25">
      <c r="A478" s="258"/>
      <c r="B478" s="154" t="s">
        <v>323</v>
      </c>
      <c r="C478" s="158"/>
      <c r="D478" s="156"/>
      <c r="E478" s="157"/>
      <c r="F478" s="158"/>
    </row>
    <row r="479" spans="1:6" s="172" customFormat="1" ht="15" x14ac:dyDescent="0.25">
      <c r="A479" s="258" t="s">
        <v>324</v>
      </c>
      <c r="B479" s="154" t="s">
        <v>325</v>
      </c>
      <c r="C479" s="158">
        <v>121.58995061355638</v>
      </c>
      <c r="D479" s="156">
        <v>4.9000000000000002E-2</v>
      </c>
      <c r="E479" s="157">
        <f>C479*D479</f>
        <v>5.9579075800642629</v>
      </c>
      <c r="F479" s="158">
        <f>C479+E479</f>
        <v>127.54785819362064</v>
      </c>
    </row>
    <row r="480" spans="1:6" s="172" customFormat="1" ht="15" x14ac:dyDescent="0.25">
      <c r="A480" s="258"/>
      <c r="B480" s="154"/>
      <c r="C480" s="158"/>
      <c r="D480" s="156"/>
      <c r="E480" s="157"/>
      <c r="F480" s="158"/>
    </row>
    <row r="481" spans="1:6" s="172" customFormat="1" ht="15" x14ac:dyDescent="0.25">
      <c r="A481" s="261" t="s">
        <v>326</v>
      </c>
      <c r="B481" s="159" t="s">
        <v>327</v>
      </c>
      <c r="C481" s="158"/>
      <c r="D481" s="156"/>
      <c r="E481" s="157"/>
      <c r="F481" s="158"/>
    </row>
    <row r="482" spans="1:6" s="172" customFormat="1" ht="15" x14ac:dyDescent="0.25">
      <c r="A482" s="258" t="s">
        <v>44</v>
      </c>
      <c r="B482" s="154" t="s">
        <v>328</v>
      </c>
      <c r="C482" s="158">
        <v>822.86629339163596</v>
      </c>
      <c r="D482" s="156">
        <v>4.9000000000000002E-2</v>
      </c>
      <c r="E482" s="157">
        <f>C482*D482</f>
        <v>40.320448376190164</v>
      </c>
      <c r="F482" s="158">
        <f>C482+E482</f>
        <v>863.18674176782611</v>
      </c>
    </row>
    <row r="483" spans="1:6" s="172" customFormat="1" ht="15" x14ac:dyDescent="0.25">
      <c r="A483" s="258" t="s">
        <v>21</v>
      </c>
      <c r="B483" s="154" t="s">
        <v>329</v>
      </c>
      <c r="C483" s="158">
        <v>412.77134090735973</v>
      </c>
      <c r="D483" s="156">
        <v>4.9000000000000002E-2</v>
      </c>
      <c r="E483" s="157">
        <f>C483*D483</f>
        <v>20.225795704460626</v>
      </c>
      <c r="F483" s="158">
        <f>C483+E483</f>
        <v>432.99713661182034</v>
      </c>
    </row>
    <row r="484" spans="1:6" s="172" customFormat="1" ht="15" x14ac:dyDescent="0.25">
      <c r="A484" s="258" t="s">
        <v>185</v>
      </c>
      <c r="B484" s="154" t="s">
        <v>330</v>
      </c>
      <c r="C484" s="158">
        <v>8.0455848301287372</v>
      </c>
      <c r="D484" s="156">
        <v>4.9000000000000002E-2</v>
      </c>
      <c r="E484" s="157">
        <f>C484*D484</f>
        <v>0.39423365667630811</v>
      </c>
      <c r="F484" s="158">
        <f>C484+E484</f>
        <v>8.439818486805045</v>
      </c>
    </row>
    <row r="485" spans="1:6" s="172" customFormat="1" ht="29.25" x14ac:dyDescent="0.25">
      <c r="A485" s="258" t="s">
        <v>96</v>
      </c>
      <c r="B485" s="154" t="s">
        <v>331</v>
      </c>
      <c r="C485" s="158"/>
      <c r="D485" s="156"/>
      <c r="E485" s="157"/>
      <c r="F485" s="158"/>
    </row>
    <row r="486" spans="1:6" s="172" customFormat="1" ht="15" x14ac:dyDescent="0.25">
      <c r="A486" s="258"/>
      <c r="B486" s="154"/>
      <c r="C486" s="158"/>
      <c r="D486" s="156"/>
      <c r="E486" s="157"/>
      <c r="F486" s="158"/>
    </row>
    <row r="487" spans="1:6" s="172" customFormat="1" ht="15" x14ac:dyDescent="0.25">
      <c r="A487" s="261" t="s">
        <v>210</v>
      </c>
      <c r="B487" s="159" t="s">
        <v>332</v>
      </c>
      <c r="C487" s="158"/>
      <c r="D487" s="156"/>
      <c r="E487" s="157"/>
      <c r="F487" s="158"/>
    </row>
    <row r="488" spans="1:6" s="172" customFormat="1" ht="15" x14ac:dyDescent="0.25">
      <c r="A488" s="258" t="s">
        <v>44</v>
      </c>
      <c r="B488" s="154" t="s">
        <v>333</v>
      </c>
      <c r="C488" s="158"/>
      <c r="D488" s="156"/>
      <c r="E488" s="157"/>
      <c r="F488" s="158"/>
    </row>
    <row r="489" spans="1:6" s="172" customFormat="1" ht="15" x14ac:dyDescent="0.25">
      <c r="A489" s="258" t="s">
        <v>21</v>
      </c>
      <c r="B489" s="154" t="s">
        <v>334</v>
      </c>
      <c r="C489" s="158">
        <v>22.847705462209085</v>
      </c>
      <c r="D489" s="156">
        <v>4.9000000000000002E-2</v>
      </c>
      <c r="E489" s="157">
        <f>C489*D489</f>
        <v>1.1195375676482453</v>
      </c>
      <c r="F489" s="158">
        <f>C489+E489</f>
        <v>23.967243029857329</v>
      </c>
    </row>
    <row r="490" spans="1:6" s="172" customFormat="1" ht="15" x14ac:dyDescent="0.25">
      <c r="A490" s="258"/>
      <c r="B490" s="154"/>
      <c r="C490" s="158"/>
      <c r="D490" s="156"/>
      <c r="E490" s="157"/>
      <c r="F490" s="158"/>
    </row>
    <row r="491" spans="1:6" s="172" customFormat="1" ht="15" x14ac:dyDescent="0.25">
      <c r="A491" s="261" t="s">
        <v>212</v>
      </c>
      <c r="B491" s="159" t="s">
        <v>335</v>
      </c>
      <c r="C491" s="158"/>
      <c r="D491" s="156"/>
      <c r="E491" s="157"/>
      <c r="F491" s="158"/>
    </row>
    <row r="492" spans="1:6" s="172" customFormat="1" ht="15" x14ac:dyDescent="0.25">
      <c r="A492" s="258"/>
      <c r="B492" s="154" t="s">
        <v>336</v>
      </c>
      <c r="C492" s="158">
        <v>121.58995061355638</v>
      </c>
      <c r="D492" s="156">
        <v>4.9000000000000002E-2</v>
      </c>
      <c r="E492" s="157">
        <f>C492*D492</f>
        <v>5.9579075800642629</v>
      </c>
      <c r="F492" s="158">
        <f>C492+E492</f>
        <v>127.54785819362064</v>
      </c>
    </row>
    <row r="493" spans="1:6" s="172" customFormat="1" ht="15" x14ac:dyDescent="0.25">
      <c r="A493" s="258"/>
      <c r="B493" s="154" t="s">
        <v>337</v>
      </c>
      <c r="C493" s="158"/>
      <c r="D493" s="156"/>
      <c r="E493" s="157"/>
      <c r="F493" s="158"/>
    </row>
    <row r="494" spans="1:6" s="172" customFormat="1" ht="15" x14ac:dyDescent="0.25">
      <c r="A494" s="258"/>
      <c r="B494" s="154"/>
      <c r="C494" s="158"/>
      <c r="D494" s="156"/>
      <c r="E494" s="157"/>
      <c r="F494" s="158"/>
    </row>
    <row r="495" spans="1:6" s="172" customFormat="1" ht="30" x14ac:dyDescent="0.25">
      <c r="A495" s="261" t="s">
        <v>338</v>
      </c>
      <c r="B495" s="159" t="s">
        <v>339</v>
      </c>
      <c r="C495" s="158"/>
      <c r="D495" s="156"/>
      <c r="E495" s="157"/>
      <c r="F495" s="158"/>
    </row>
    <row r="496" spans="1:6" s="172" customFormat="1" ht="15" x14ac:dyDescent="0.25">
      <c r="A496" s="258"/>
      <c r="B496" s="159"/>
      <c r="C496" s="158"/>
      <c r="D496" s="156"/>
      <c r="E496" s="157"/>
      <c r="F496" s="158"/>
    </row>
    <row r="497" spans="1:6" s="172" customFormat="1" ht="15" x14ac:dyDescent="0.25">
      <c r="A497" s="258"/>
      <c r="B497" s="154" t="s">
        <v>340</v>
      </c>
      <c r="C497" s="158"/>
      <c r="D497" s="156"/>
      <c r="E497" s="157"/>
      <c r="F497" s="158"/>
    </row>
    <row r="498" spans="1:6" s="172" customFormat="1" ht="15" x14ac:dyDescent="0.25">
      <c r="A498" s="258" t="s">
        <v>44</v>
      </c>
      <c r="B498" s="154" t="s">
        <v>341</v>
      </c>
      <c r="C498" s="158"/>
      <c r="D498" s="156"/>
      <c r="E498" s="157"/>
      <c r="F498" s="158"/>
    </row>
    <row r="499" spans="1:6" s="172" customFormat="1" ht="15" x14ac:dyDescent="0.25">
      <c r="A499" s="258" t="s">
        <v>21</v>
      </c>
      <c r="B499" s="154" t="s">
        <v>342</v>
      </c>
      <c r="C499" s="158">
        <v>68.89935275811456</v>
      </c>
      <c r="D499" s="156">
        <v>4.9000000000000002E-2</v>
      </c>
      <c r="E499" s="157">
        <f>C499*D499</f>
        <v>3.3760682851476136</v>
      </c>
      <c r="F499" s="158">
        <f>C499+E499</f>
        <v>72.27542104326217</v>
      </c>
    </row>
    <row r="500" spans="1:6" s="172" customFormat="1" ht="15" x14ac:dyDescent="0.25">
      <c r="A500" s="258"/>
      <c r="B500" s="154" t="s">
        <v>343</v>
      </c>
      <c r="C500" s="158">
        <v>68.89935275811456</v>
      </c>
      <c r="D500" s="156">
        <v>4.9000000000000002E-2</v>
      </c>
      <c r="E500" s="157">
        <f t="shared" ref="E500:E501" si="6">C500*D500</f>
        <v>3.3760682851476136</v>
      </c>
      <c r="F500" s="158">
        <f>C500+E500</f>
        <v>72.27542104326217</v>
      </c>
    </row>
    <row r="501" spans="1:6" s="172" customFormat="1" ht="15" x14ac:dyDescent="0.25">
      <c r="A501" s="258" t="s">
        <v>185</v>
      </c>
      <c r="B501" s="154" t="s">
        <v>344</v>
      </c>
      <c r="C501" s="158">
        <v>68.89935275811456</v>
      </c>
      <c r="D501" s="156">
        <v>4.9000000000000002E-2</v>
      </c>
      <c r="E501" s="157">
        <f t="shared" si="6"/>
        <v>3.3760682851476136</v>
      </c>
      <c r="F501" s="158">
        <f>C501+E501</f>
        <v>72.27542104326217</v>
      </c>
    </row>
    <row r="502" spans="1:6" s="172" customFormat="1" ht="30" x14ac:dyDescent="0.25">
      <c r="A502" s="261" t="s">
        <v>345</v>
      </c>
      <c r="B502" s="159" t="s">
        <v>346</v>
      </c>
      <c r="C502" s="158"/>
      <c r="D502" s="156"/>
      <c r="E502" s="157"/>
      <c r="F502" s="158"/>
    </row>
    <row r="503" spans="1:6" s="172" customFormat="1" ht="15" x14ac:dyDescent="0.25">
      <c r="A503" s="258"/>
      <c r="B503" s="159"/>
      <c r="C503" s="158"/>
      <c r="D503" s="156"/>
      <c r="E503" s="157"/>
      <c r="F503" s="158"/>
    </row>
    <row r="504" spans="1:6" s="172" customFormat="1" ht="15" x14ac:dyDescent="0.25">
      <c r="A504" s="258">
        <v>5.0999999999999996</v>
      </c>
      <c r="B504" s="154" t="s">
        <v>347</v>
      </c>
      <c r="C504" s="158"/>
      <c r="D504" s="156"/>
      <c r="E504" s="157"/>
      <c r="F504" s="158"/>
    </row>
    <row r="505" spans="1:6" s="172" customFormat="1" ht="15" x14ac:dyDescent="0.25">
      <c r="A505" s="258">
        <v>5.2</v>
      </c>
      <c r="B505" s="154" t="s">
        <v>348</v>
      </c>
      <c r="C505" s="158"/>
      <c r="D505" s="156"/>
      <c r="E505" s="157"/>
      <c r="F505" s="158"/>
    </row>
    <row r="506" spans="1:6" s="172" customFormat="1" ht="15" x14ac:dyDescent="0.25">
      <c r="A506" s="261" t="s">
        <v>349</v>
      </c>
      <c r="B506" s="159" t="s">
        <v>350</v>
      </c>
      <c r="C506" s="158"/>
      <c r="D506" s="156"/>
      <c r="E506" s="157"/>
      <c r="F506" s="158"/>
    </row>
    <row r="507" spans="1:6" s="172" customFormat="1" ht="43.5" x14ac:dyDescent="0.25">
      <c r="A507" s="258"/>
      <c r="B507" s="154" t="s">
        <v>351</v>
      </c>
      <c r="C507" s="158"/>
      <c r="D507" s="156"/>
      <c r="E507" s="157"/>
      <c r="F507" s="158"/>
    </row>
    <row r="508" spans="1:6" s="172" customFormat="1" ht="15" x14ac:dyDescent="0.25">
      <c r="A508" s="258"/>
      <c r="B508" s="154" t="s">
        <v>352</v>
      </c>
      <c r="C508" s="241">
        <v>347.30721224693434</v>
      </c>
      <c r="D508" s="191">
        <v>4.9000000000000002E-2</v>
      </c>
      <c r="E508" s="243">
        <f>C508*D508</f>
        <v>17.018053400099785</v>
      </c>
      <c r="F508" s="158">
        <f>C508+E508</f>
        <v>364.32526564703414</v>
      </c>
    </row>
    <row r="509" spans="1:6" x14ac:dyDescent="0.2">
      <c r="A509" s="126"/>
      <c r="B509" s="262" t="s">
        <v>353</v>
      </c>
      <c r="D509" s="235"/>
    </row>
    <row r="510" spans="1:6" ht="18" x14ac:dyDescent="0.2">
      <c r="A510" s="127"/>
      <c r="B510" s="204" t="s">
        <v>354</v>
      </c>
      <c r="D510" s="235"/>
    </row>
    <row r="511" spans="1:6" s="172" customFormat="1" ht="15" x14ac:dyDescent="0.2">
      <c r="A511" s="195"/>
      <c r="B511" s="263"/>
      <c r="C511" s="198"/>
      <c r="D511" s="223"/>
      <c r="E511" s="197"/>
      <c r="F511" s="198"/>
    </row>
    <row r="512" spans="1:6" s="172" customFormat="1" ht="28.5" x14ac:dyDescent="0.2">
      <c r="A512" s="174"/>
      <c r="B512" s="168" t="s">
        <v>355</v>
      </c>
      <c r="C512" s="158"/>
      <c r="D512" s="156"/>
      <c r="E512" s="157"/>
      <c r="F512" s="158"/>
    </row>
    <row r="513" spans="1:6" s="172" customFormat="1" ht="28.5" x14ac:dyDescent="0.2">
      <c r="A513" s="170" t="s">
        <v>5</v>
      </c>
      <c r="B513" s="264" t="s">
        <v>356</v>
      </c>
      <c r="C513" s="158"/>
      <c r="D513" s="156"/>
      <c r="E513" s="157"/>
      <c r="F513" s="158"/>
    </row>
    <row r="514" spans="1:6" s="172" customFormat="1" ht="15" x14ac:dyDescent="0.2">
      <c r="A514" s="174" t="s">
        <v>44</v>
      </c>
      <c r="B514" s="168" t="s">
        <v>671</v>
      </c>
      <c r="C514" s="158">
        <v>1254.9705310522766</v>
      </c>
      <c r="D514" s="156">
        <v>4.9000000000000002E-2</v>
      </c>
      <c r="E514" s="157">
        <f>C514*D514</f>
        <v>61.493556021561552</v>
      </c>
      <c r="F514" s="158">
        <f>C514+E514</f>
        <v>1316.4640870738381</v>
      </c>
    </row>
    <row r="515" spans="1:6" s="172" customFormat="1" ht="15" x14ac:dyDescent="0.2">
      <c r="A515" s="174"/>
      <c r="B515" s="168" t="s">
        <v>670</v>
      </c>
      <c r="C515" s="158">
        <v>776.39460540539812</v>
      </c>
      <c r="D515" s="156">
        <v>4.9000000000000002E-2</v>
      </c>
      <c r="E515" s="157">
        <f>C515*D515</f>
        <v>38.043335664864507</v>
      </c>
      <c r="F515" s="158">
        <f>C515+E515</f>
        <v>814.43794107026258</v>
      </c>
    </row>
    <row r="516" spans="1:6" s="415" customFormat="1" ht="15" x14ac:dyDescent="0.2">
      <c r="A516" s="413"/>
      <c r="B516" s="414" t="s">
        <v>672</v>
      </c>
      <c r="C516" s="326"/>
      <c r="D516" s="324"/>
      <c r="E516" s="325"/>
      <c r="F516" s="326"/>
    </row>
    <row r="517" spans="1:6" s="172" customFormat="1" ht="15" x14ac:dyDescent="0.2">
      <c r="A517" s="174"/>
      <c r="B517" s="168" t="s">
        <v>673</v>
      </c>
      <c r="C517" s="158"/>
      <c r="D517" s="156"/>
      <c r="E517" s="157"/>
      <c r="F517" s="158"/>
    </row>
    <row r="518" spans="1:6" s="172" customFormat="1" ht="15" x14ac:dyDescent="0.2">
      <c r="A518" s="174" t="s">
        <v>21</v>
      </c>
      <c r="B518" s="168" t="s">
        <v>359</v>
      </c>
      <c r="C518" s="158">
        <v>2389.0145910973656</v>
      </c>
      <c r="D518" s="156">
        <v>4.9000000000000002E-2</v>
      </c>
      <c r="E518" s="157">
        <f>C518*D518</f>
        <v>117.06171496377092</v>
      </c>
      <c r="F518" s="158">
        <f>C518+E518</f>
        <v>2506.0763060611366</v>
      </c>
    </row>
    <row r="519" spans="1:6" s="172" customFormat="1" ht="15" x14ac:dyDescent="0.2">
      <c r="A519" s="174" t="s">
        <v>185</v>
      </c>
      <c r="B519" s="168" t="s">
        <v>360</v>
      </c>
      <c r="C519" s="158">
        <v>478.57592564687849</v>
      </c>
      <c r="D519" s="156">
        <v>4.9000000000000002E-2</v>
      </c>
      <c r="E519" s="157">
        <f>C519*D519</f>
        <v>23.450220356697045</v>
      </c>
      <c r="F519" s="158">
        <f>C519+E519</f>
        <v>502.02614600357555</v>
      </c>
    </row>
    <row r="520" spans="1:6" s="415" customFormat="1" ht="28.5" x14ac:dyDescent="0.2">
      <c r="A520" s="413" t="s">
        <v>96</v>
      </c>
      <c r="B520" s="414" t="s">
        <v>747</v>
      </c>
      <c r="C520" s="326"/>
      <c r="D520" s="324"/>
      <c r="E520" s="325"/>
      <c r="F520" s="326"/>
    </row>
    <row r="521" spans="1:6" s="415" customFormat="1" ht="15" x14ac:dyDescent="0.2">
      <c r="A521" s="413"/>
      <c r="B521" s="414" t="s">
        <v>362</v>
      </c>
      <c r="C521" s="326">
        <v>752.78274216829038</v>
      </c>
      <c r="D521" s="324">
        <v>4.9000000000000002E-2</v>
      </c>
      <c r="E521" s="325">
        <f>C521*D521</f>
        <v>36.886354366246231</v>
      </c>
      <c r="F521" s="326">
        <f>C521+E521</f>
        <v>789.66909653453661</v>
      </c>
    </row>
    <row r="522" spans="1:6" s="172" customFormat="1" ht="15" x14ac:dyDescent="0.2">
      <c r="A522" s="174" t="s">
        <v>103</v>
      </c>
      <c r="B522" s="168" t="s">
        <v>363</v>
      </c>
      <c r="C522" s="158">
        <v>59.549681271205657</v>
      </c>
      <c r="D522" s="156">
        <v>4.9000000000000002E-2</v>
      </c>
      <c r="E522" s="157">
        <f>C522*D522</f>
        <v>2.9179343822890771</v>
      </c>
      <c r="F522" s="158">
        <f>C522+E522</f>
        <v>62.467615653494732</v>
      </c>
    </row>
    <row r="523" spans="1:6" s="172" customFormat="1" ht="15" x14ac:dyDescent="0.2">
      <c r="A523" s="174"/>
      <c r="B523" s="168"/>
      <c r="C523" s="158"/>
      <c r="D523" s="156"/>
      <c r="E523" s="157"/>
      <c r="F523" s="158"/>
    </row>
    <row r="524" spans="1:6" s="172" customFormat="1" ht="28.5" x14ac:dyDescent="0.2">
      <c r="A524" s="265" t="s">
        <v>210</v>
      </c>
      <c r="B524" s="264" t="s">
        <v>364</v>
      </c>
      <c r="C524" s="158"/>
      <c r="D524" s="156"/>
      <c r="E524" s="157"/>
      <c r="F524" s="158"/>
    </row>
    <row r="525" spans="1:6" s="172" customFormat="1" ht="15" x14ac:dyDescent="0.2">
      <c r="A525" s="174" t="s">
        <v>44</v>
      </c>
      <c r="B525" s="168" t="s">
        <v>357</v>
      </c>
      <c r="C525" s="158">
        <v>2651.2608745147427</v>
      </c>
      <c r="D525" s="156">
        <v>4.9000000000000002E-2</v>
      </c>
      <c r="E525" s="157">
        <f>C525*D525</f>
        <v>129.9117828512224</v>
      </c>
      <c r="F525" s="158">
        <f>C525+E525</f>
        <v>2781.1726573659653</v>
      </c>
    </row>
    <row r="526" spans="1:6" s="172" customFormat="1" ht="15" x14ac:dyDescent="0.2">
      <c r="A526" s="174" t="s">
        <v>21</v>
      </c>
      <c r="B526" s="168" t="s">
        <v>358</v>
      </c>
      <c r="C526" s="158">
        <v>1640.2093235100883</v>
      </c>
      <c r="D526" s="156">
        <v>4.9000000000000002E-2</v>
      </c>
      <c r="E526" s="157">
        <f>C526*D526</f>
        <v>80.370256851994327</v>
      </c>
      <c r="F526" s="158">
        <f>C526+E526</f>
        <v>1720.5795803620827</v>
      </c>
    </row>
    <row r="527" spans="1:6" s="172" customFormat="1" ht="15" x14ac:dyDescent="0.2">
      <c r="A527" s="266" t="s">
        <v>57</v>
      </c>
      <c r="B527" s="168" t="s">
        <v>359</v>
      </c>
      <c r="C527" s="158">
        <v>5047.1200950147704</v>
      </c>
      <c r="D527" s="156">
        <v>4.9000000000000002E-2</v>
      </c>
      <c r="E527" s="157">
        <f>C527*D527</f>
        <v>247.30888465572377</v>
      </c>
      <c r="F527" s="158">
        <f>C527+E527</f>
        <v>5294.4289796704943</v>
      </c>
    </row>
    <row r="528" spans="1:6" s="172" customFormat="1" ht="15" x14ac:dyDescent="0.2">
      <c r="A528" s="174" t="s">
        <v>96</v>
      </c>
      <c r="B528" s="168" t="s">
        <v>360</v>
      </c>
      <c r="C528" s="158">
        <v>631.35030266316483</v>
      </c>
      <c r="D528" s="156">
        <v>4.9000000000000002E-2</v>
      </c>
      <c r="E528" s="157">
        <f>C528*D528</f>
        <v>30.936164830495077</v>
      </c>
      <c r="F528" s="158">
        <f>C528+E528</f>
        <v>662.28646749365987</v>
      </c>
    </row>
    <row r="529" spans="1:6" s="172" customFormat="1" ht="28.5" x14ac:dyDescent="0.2">
      <c r="A529" s="174"/>
      <c r="B529" s="168" t="s">
        <v>361</v>
      </c>
      <c r="C529" s="158"/>
      <c r="D529" s="156"/>
      <c r="E529" s="157"/>
      <c r="F529" s="158"/>
    </row>
    <row r="530" spans="1:6" s="172" customFormat="1" ht="15" x14ac:dyDescent="0.2">
      <c r="A530" s="174" t="s">
        <v>189</v>
      </c>
      <c r="B530" s="168" t="s">
        <v>362</v>
      </c>
      <c r="C530" s="158">
        <v>1590.3152077411999</v>
      </c>
      <c r="D530" s="156">
        <v>4.9000000000000002E-2</v>
      </c>
      <c r="E530" s="157">
        <f>C530*D530</f>
        <v>77.9254451793188</v>
      </c>
      <c r="F530" s="158">
        <f>C530+E530</f>
        <v>1668.2406529205186</v>
      </c>
    </row>
    <row r="531" spans="1:6" s="172" customFormat="1" ht="15" x14ac:dyDescent="0.2">
      <c r="A531" s="174" t="s">
        <v>108</v>
      </c>
      <c r="B531" s="168" t="s">
        <v>363</v>
      </c>
      <c r="C531" s="158">
        <v>62.922804590792488</v>
      </c>
      <c r="D531" s="156">
        <v>4.9000000000000002E-2</v>
      </c>
      <c r="E531" s="157">
        <f>C531*D531</f>
        <v>3.083217424948832</v>
      </c>
      <c r="F531" s="158">
        <f>C531+E531</f>
        <v>66.006022015741323</v>
      </c>
    </row>
    <row r="532" spans="1:6" s="172" customFormat="1" ht="67.5" customHeight="1" x14ac:dyDescent="0.2">
      <c r="A532" s="174"/>
      <c r="B532" s="249" t="s">
        <v>701</v>
      </c>
      <c r="C532" s="158"/>
      <c r="D532" s="156"/>
      <c r="E532" s="157"/>
      <c r="F532" s="158"/>
    </row>
    <row r="533" spans="1:6" x14ac:dyDescent="0.2">
      <c r="A533" s="267"/>
      <c r="B533" s="268"/>
      <c r="D533" s="235"/>
    </row>
    <row r="534" spans="1:6" ht="14.25" x14ac:dyDescent="0.2">
      <c r="A534" s="428" t="s">
        <v>694</v>
      </c>
      <c r="B534" s="428"/>
      <c r="D534" s="235"/>
    </row>
    <row r="535" spans="1:6" ht="14.25" x14ac:dyDescent="0.2">
      <c r="A535" s="427" t="s">
        <v>803</v>
      </c>
      <c r="B535" s="427"/>
      <c r="D535" s="235"/>
    </row>
    <row r="536" spans="1:6" ht="15" thickBot="1" x14ac:dyDescent="0.25">
      <c r="A536" s="392"/>
      <c r="B536" s="392"/>
      <c r="D536" s="235"/>
    </row>
    <row r="537" spans="1:6" ht="44.25" customHeight="1" thickBot="1" x14ac:dyDescent="0.3">
      <c r="A537" s="407"/>
      <c r="B537" s="399" t="s">
        <v>29</v>
      </c>
      <c r="C537" s="400" t="s">
        <v>806</v>
      </c>
      <c r="D537" s="401" t="s">
        <v>2</v>
      </c>
      <c r="E537" s="402" t="s">
        <v>808</v>
      </c>
      <c r="F537" s="403" t="s">
        <v>807</v>
      </c>
    </row>
    <row r="538" spans="1:6" s="172" customFormat="1" ht="18" x14ac:dyDescent="0.25">
      <c r="A538" s="269"/>
      <c r="B538" s="270" t="s">
        <v>365</v>
      </c>
      <c r="C538" s="198"/>
      <c r="D538" s="223"/>
      <c r="E538" s="197"/>
      <c r="F538" s="198"/>
    </row>
    <row r="539" spans="1:6" s="239" customFormat="1" ht="18" x14ac:dyDescent="0.25">
      <c r="A539" s="269"/>
      <c r="B539" s="271"/>
      <c r="C539" s="274"/>
      <c r="D539" s="272"/>
      <c r="E539" s="273"/>
      <c r="F539" s="274"/>
    </row>
    <row r="540" spans="1:6" s="172" customFormat="1" ht="29.25" x14ac:dyDescent="0.25">
      <c r="A540" s="258"/>
      <c r="B540" s="154" t="s">
        <v>366</v>
      </c>
      <c r="C540" s="158"/>
      <c r="D540" s="156"/>
      <c r="E540" s="171"/>
      <c r="F540" s="158"/>
    </row>
    <row r="541" spans="1:6" s="172" customFormat="1" ht="15" x14ac:dyDescent="0.25">
      <c r="A541" s="258"/>
      <c r="B541" s="154"/>
      <c r="C541" s="158"/>
      <c r="D541" s="156"/>
      <c r="E541" s="171"/>
      <c r="F541" s="158"/>
    </row>
    <row r="542" spans="1:6" s="172" customFormat="1" ht="15" x14ac:dyDescent="0.25">
      <c r="A542" s="261" t="s">
        <v>5</v>
      </c>
      <c r="B542" s="159" t="s">
        <v>367</v>
      </c>
      <c r="C542" s="158"/>
      <c r="D542" s="156"/>
      <c r="E542" s="171"/>
      <c r="F542" s="158"/>
    </row>
    <row r="543" spans="1:6" s="172" customFormat="1" ht="15" x14ac:dyDescent="0.25">
      <c r="A543" s="258">
        <v>1.1000000000000001</v>
      </c>
      <c r="B543" s="154" t="s">
        <v>368</v>
      </c>
      <c r="C543" s="158">
        <v>21.789416600340481</v>
      </c>
      <c r="D543" s="156">
        <v>4.9000000000000002E-2</v>
      </c>
      <c r="E543" s="171">
        <f>C543*D543</f>
        <v>1.0676814134166837</v>
      </c>
      <c r="F543" s="158">
        <f>C543+E543</f>
        <v>22.857098013757163</v>
      </c>
    </row>
    <row r="544" spans="1:6" s="172" customFormat="1" ht="15" x14ac:dyDescent="0.25">
      <c r="A544" s="258">
        <v>1.2</v>
      </c>
      <c r="B544" s="154" t="s">
        <v>702</v>
      </c>
      <c r="C544" s="158">
        <v>2.8798799552962517</v>
      </c>
      <c r="D544" s="156">
        <v>4.9000000000000002E-2</v>
      </c>
      <c r="E544" s="171">
        <f>C544*D544</f>
        <v>0.14111411780951635</v>
      </c>
      <c r="F544" s="158">
        <f>C544+E544</f>
        <v>3.0209940731057681</v>
      </c>
    </row>
    <row r="545" spans="1:6" s="172" customFormat="1" ht="15" x14ac:dyDescent="0.25">
      <c r="A545" s="258"/>
      <c r="B545" s="154" t="s">
        <v>703</v>
      </c>
      <c r="C545" s="158">
        <v>4.0855156125638397</v>
      </c>
      <c r="D545" s="156">
        <v>4.9000000000000002E-2</v>
      </c>
      <c r="E545" s="171">
        <f>C545*D545</f>
        <v>0.20019026501562814</v>
      </c>
      <c r="F545" s="158">
        <f>C545+E545</f>
        <v>4.2857058775794679</v>
      </c>
    </row>
    <row r="546" spans="1:6" s="172" customFormat="1" ht="15" x14ac:dyDescent="0.25">
      <c r="A546" s="258">
        <v>1.3</v>
      </c>
      <c r="B546" s="154" t="s">
        <v>369</v>
      </c>
      <c r="C546" s="158">
        <v>4473.5578854451542</v>
      </c>
      <c r="D546" s="156">
        <v>4.9000000000000002E-2</v>
      </c>
      <c r="E546" s="171">
        <f>C546*D546</f>
        <v>219.20433638681257</v>
      </c>
      <c r="F546" s="158">
        <f>C546+E546</f>
        <v>4692.7622218319666</v>
      </c>
    </row>
    <row r="547" spans="1:6" s="172" customFormat="1" ht="15" x14ac:dyDescent="0.25">
      <c r="A547" s="258">
        <v>1.4</v>
      </c>
      <c r="B547" s="154" t="s">
        <v>370</v>
      </c>
      <c r="C547" s="158">
        <v>783.52959999999996</v>
      </c>
      <c r="D547" s="156">
        <v>4.9000000000000002E-2</v>
      </c>
      <c r="E547" s="171">
        <f>C547*D547</f>
        <v>38.392950399999997</v>
      </c>
      <c r="F547" s="158">
        <f>C547+E547</f>
        <v>821.92255039999998</v>
      </c>
    </row>
    <row r="548" spans="1:6" s="172" customFormat="1" ht="15" x14ac:dyDescent="0.25">
      <c r="A548" s="258">
        <v>1.5</v>
      </c>
      <c r="B548" s="154" t="s">
        <v>371</v>
      </c>
      <c r="C548" s="158"/>
      <c r="D548" s="156"/>
      <c r="E548" s="171"/>
      <c r="F548" s="158"/>
    </row>
    <row r="549" spans="1:6" s="172" customFormat="1" ht="15" x14ac:dyDescent="0.25">
      <c r="A549" s="258"/>
      <c r="B549" s="159" t="s">
        <v>372</v>
      </c>
      <c r="C549" s="158">
        <v>1395.8845009593122</v>
      </c>
      <c r="D549" s="156">
        <v>4.9000000000000002E-2</v>
      </c>
      <c r="E549" s="171">
        <f>C549*D549</f>
        <v>68.398340547006299</v>
      </c>
      <c r="F549" s="158">
        <f>C549+E549</f>
        <v>1464.2828415063184</v>
      </c>
    </row>
    <row r="550" spans="1:6" s="172" customFormat="1" ht="15" x14ac:dyDescent="0.25">
      <c r="A550" s="258"/>
      <c r="B550" s="159" t="s">
        <v>373</v>
      </c>
      <c r="C550" s="158">
        <v>272.36770750425597</v>
      </c>
      <c r="D550" s="156">
        <v>4.9000000000000002E-2</v>
      </c>
      <c r="E550" s="171">
        <f>C550*D550</f>
        <v>13.346017667708542</v>
      </c>
      <c r="F550" s="158">
        <f>C550+E550</f>
        <v>285.71372517196454</v>
      </c>
    </row>
    <row r="551" spans="1:6" s="172" customFormat="1" ht="15" x14ac:dyDescent="0.25">
      <c r="A551" s="258">
        <v>1.6</v>
      </c>
      <c r="B551" s="275" t="s">
        <v>374</v>
      </c>
      <c r="C551" s="158"/>
      <c r="D551" s="156"/>
      <c r="E551" s="171"/>
      <c r="F551" s="158"/>
    </row>
    <row r="552" spans="1:6" s="172" customFormat="1" ht="15" x14ac:dyDescent="0.25">
      <c r="A552" s="258"/>
      <c r="B552" s="159" t="s">
        <v>375</v>
      </c>
      <c r="C552" s="158">
        <v>3320.1623544768804</v>
      </c>
      <c r="D552" s="156">
        <v>4.9000000000000002E-2</v>
      </c>
      <c r="E552" s="171">
        <f>C552*D552</f>
        <v>162.68795536936716</v>
      </c>
      <c r="F552" s="158">
        <f>C552+E552</f>
        <v>3482.8503098462475</v>
      </c>
    </row>
    <row r="553" spans="1:6" s="172" customFormat="1" ht="15" x14ac:dyDescent="0.25">
      <c r="A553" s="258"/>
      <c r="B553" s="276" t="s">
        <v>376</v>
      </c>
      <c r="C553" s="158">
        <v>158.89142189446528</v>
      </c>
      <c r="D553" s="156">
        <v>4.9000000000000002E-2</v>
      </c>
      <c r="E553" s="171">
        <f>C553*D553</f>
        <v>7.7856796728287989</v>
      </c>
      <c r="F553" s="158">
        <f>C553+E553</f>
        <v>166.67710156729407</v>
      </c>
    </row>
    <row r="554" spans="1:6" s="172" customFormat="1" ht="15" x14ac:dyDescent="0.25">
      <c r="A554" s="258">
        <v>1.7</v>
      </c>
      <c r="B554" s="154" t="s">
        <v>377</v>
      </c>
      <c r="C554" s="158"/>
      <c r="D554" s="156"/>
      <c r="E554" s="171"/>
      <c r="F554" s="158"/>
    </row>
    <row r="555" spans="1:6" s="172" customFormat="1" ht="15" x14ac:dyDescent="0.25">
      <c r="A555" s="258"/>
      <c r="B555" s="159" t="s">
        <v>372</v>
      </c>
      <c r="C555" s="158">
        <v>261.52774511329415</v>
      </c>
      <c r="D555" s="156">
        <v>4.9000000000000002E-2</v>
      </c>
      <c r="E555" s="171">
        <f t="shared" ref="E555:E560" si="7">C555*D555</f>
        <v>12.814859510551413</v>
      </c>
      <c r="F555" s="158">
        <f t="shared" ref="F555:F560" si="8">C555+E555</f>
        <v>274.34260462384555</v>
      </c>
    </row>
    <row r="556" spans="1:6" s="172" customFormat="1" ht="15" x14ac:dyDescent="0.25">
      <c r="A556" s="258"/>
      <c r="B556" s="276" t="s">
        <v>378</v>
      </c>
      <c r="C556" s="158">
        <v>26.945282829854545</v>
      </c>
      <c r="D556" s="156">
        <v>4.9000000000000002E-2</v>
      </c>
      <c r="E556" s="171">
        <f t="shared" si="7"/>
        <v>1.3203188586628727</v>
      </c>
      <c r="F556" s="158">
        <f t="shared" si="8"/>
        <v>28.265601688517418</v>
      </c>
    </row>
    <row r="557" spans="1:6" s="172" customFormat="1" ht="15" x14ac:dyDescent="0.25">
      <c r="A557" s="258">
        <v>1.8</v>
      </c>
      <c r="B557" s="154" t="s">
        <v>704</v>
      </c>
      <c r="C557" s="158">
        <v>1585.0166370502677</v>
      </c>
      <c r="D557" s="156">
        <v>4.9000000000000002E-2</v>
      </c>
      <c r="E557" s="171">
        <f t="shared" si="7"/>
        <v>77.665815215463127</v>
      </c>
      <c r="F557" s="158">
        <f t="shared" si="8"/>
        <v>1662.6824522657309</v>
      </c>
    </row>
    <row r="558" spans="1:6" s="172" customFormat="1" ht="15" x14ac:dyDescent="0.25">
      <c r="A558" s="258">
        <v>1.9</v>
      </c>
      <c r="B558" s="154" t="s">
        <v>705</v>
      </c>
      <c r="C558" s="158">
        <v>396.25415926256693</v>
      </c>
      <c r="D558" s="156">
        <v>4.9000000000000002E-2</v>
      </c>
      <c r="E558" s="171">
        <f t="shared" si="7"/>
        <v>19.416453803865782</v>
      </c>
      <c r="F558" s="158">
        <f t="shared" si="8"/>
        <v>415.67061306643274</v>
      </c>
    </row>
    <row r="559" spans="1:6" s="172" customFormat="1" ht="15" x14ac:dyDescent="0.25">
      <c r="A559" s="258"/>
      <c r="B559" s="154" t="s">
        <v>706</v>
      </c>
      <c r="C559" s="158">
        <v>79.250831852513357</v>
      </c>
      <c r="D559" s="156">
        <v>4.9000000000000002E-2</v>
      </c>
      <c r="E559" s="171">
        <f t="shared" si="7"/>
        <v>3.8832907607731548</v>
      </c>
      <c r="F559" s="158">
        <f t="shared" si="8"/>
        <v>83.134122613286507</v>
      </c>
    </row>
    <row r="560" spans="1:6" s="172" customFormat="1" ht="15" x14ac:dyDescent="0.25">
      <c r="A560" s="277" t="s">
        <v>615</v>
      </c>
      <c r="B560" s="154" t="s">
        <v>707</v>
      </c>
      <c r="C560" s="158">
        <v>1585.0166370502677</v>
      </c>
      <c r="D560" s="156">
        <v>4.9000000000000002E-2</v>
      </c>
      <c r="E560" s="171">
        <f t="shared" si="7"/>
        <v>77.665815215463127</v>
      </c>
      <c r="F560" s="158">
        <f t="shared" si="8"/>
        <v>1662.6824522657309</v>
      </c>
    </row>
    <row r="561" spans="1:6" s="172" customFormat="1" ht="15" x14ac:dyDescent="0.25">
      <c r="A561" s="258">
        <v>1.1100000000000001</v>
      </c>
      <c r="B561" s="154" t="s">
        <v>379</v>
      </c>
      <c r="C561" s="158"/>
      <c r="D561" s="156"/>
      <c r="E561" s="171"/>
      <c r="F561" s="158"/>
    </row>
    <row r="562" spans="1:6" s="172" customFormat="1" ht="15" x14ac:dyDescent="0.25">
      <c r="A562" s="258"/>
      <c r="B562" s="154" t="s">
        <v>708</v>
      </c>
      <c r="C562" s="158">
        <v>317.00332741005343</v>
      </c>
      <c r="D562" s="156">
        <v>4.9000000000000002E-2</v>
      </c>
      <c r="E562" s="171">
        <f>C562*D562</f>
        <v>15.533163043092619</v>
      </c>
      <c r="F562" s="158">
        <f>C562+E562</f>
        <v>332.53649045314603</v>
      </c>
    </row>
    <row r="563" spans="1:6" s="172" customFormat="1" ht="15" x14ac:dyDescent="0.25">
      <c r="A563" s="258">
        <v>1.1200000000000001</v>
      </c>
      <c r="B563" s="154" t="s">
        <v>380</v>
      </c>
      <c r="C563" s="158"/>
      <c r="D563" s="156"/>
      <c r="E563" s="171"/>
      <c r="F563" s="158"/>
    </row>
    <row r="564" spans="1:6" s="172" customFormat="1" ht="15" x14ac:dyDescent="0.25">
      <c r="A564" s="258"/>
      <c r="B564" s="154" t="s">
        <v>708</v>
      </c>
      <c r="C564" s="158">
        <v>3170.0332741005354</v>
      </c>
      <c r="D564" s="156">
        <v>4.9000000000000002E-2</v>
      </c>
      <c r="E564" s="171">
        <f>C564*D564</f>
        <v>155.33163043092625</v>
      </c>
      <c r="F564" s="158">
        <f>C564+E564</f>
        <v>3325.3649045314619</v>
      </c>
    </row>
    <row r="565" spans="1:6" s="172" customFormat="1" ht="15" x14ac:dyDescent="0.25">
      <c r="A565" s="258">
        <v>1.1299999999999999</v>
      </c>
      <c r="B565" s="154" t="s">
        <v>381</v>
      </c>
      <c r="C565" s="158"/>
      <c r="D565" s="156"/>
      <c r="E565" s="171"/>
      <c r="F565" s="158"/>
    </row>
    <row r="566" spans="1:6" s="172" customFormat="1" ht="15" x14ac:dyDescent="0.25">
      <c r="A566" s="258"/>
      <c r="B566" s="154" t="s">
        <v>708</v>
      </c>
      <c r="C566" s="158">
        <v>4755.0499111508025</v>
      </c>
      <c r="D566" s="156">
        <v>4.9000000000000002E-2</v>
      </c>
      <c r="E566" s="171">
        <f t="shared" ref="E566:E578" si="9">C566*D566</f>
        <v>232.99744564638934</v>
      </c>
      <c r="F566" s="158">
        <f t="shared" ref="F566:F578" si="10">C566+E566</f>
        <v>4988.0473567971922</v>
      </c>
    </row>
    <row r="567" spans="1:6" s="172" customFormat="1" ht="15" x14ac:dyDescent="0.25">
      <c r="A567" s="258">
        <v>1.1399999999999999</v>
      </c>
      <c r="B567" s="154" t="s">
        <v>382</v>
      </c>
      <c r="C567" s="158">
        <v>4755.0499111508025</v>
      </c>
      <c r="D567" s="156">
        <v>4.9000000000000002E-2</v>
      </c>
      <c r="E567" s="171">
        <f t="shared" si="9"/>
        <v>232.99744564638934</v>
      </c>
      <c r="F567" s="158">
        <f t="shared" si="10"/>
        <v>4988.0473567971922</v>
      </c>
    </row>
    <row r="568" spans="1:6" s="172" customFormat="1" ht="15" x14ac:dyDescent="0.25">
      <c r="A568" s="258">
        <v>1.1499999999999999</v>
      </c>
      <c r="B568" s="154" t="s">
        <v>709</v>
      </c>
      <c r="C568" s="158">
        <v>4755.0499111508025</v>
      </c>
      <c r="D568" s="156">
        <v>4.9000000000000002E-2</v>
      </c>
      <c r="E568" s="171">
        <f t="shared" si="9"/>
        <v>232.99744564638934</v>
      </c>
      <c r="F568" s="158">
        <f t="shared" si="10"/>
        <v>4988.0473567971922</v>
      </c>
    </row>
    <row r="569" spans="1:6" s="172" customFormat="1" ht="15" x14ac:dyDescent="0.25">
      <c r="A569" s="258">
        <v>1.1599999999999999</v>
      </c>
      <c r="B569" s="154" t="s">
        <v>710</v>
      </c>
      <c r="C569" s="158">
        <v>4755.0499111508025</v>
      </c>
      <c r="D569" s="156">
        <v>4.9000000000000002E-2</v>
      </c>
      <c r="E569" s="171">
        <f t="shared" si="9"/>
        <v>232.99744564638934</v>
      </c>
      <c r="F569" s="158">
        <f t="shared" si="10"/>
        <v>4988.0473567971922</v>
      </c>
    </row>
    <row r="570" spans="1:6" s="172" customFormat="1" ht="15" x14ac:dyDescent="0.25">
      <c r="A570" s="258">
        <v>1.17</v>
      </c>
      <c r="B570" s="154" t="s">
        <v>383</v>
      </c>
      <c r="C570" s="158">
        <v>235.73047680000002</v>
      </c>
      <c r="D570" s="156">
        <v>4.9000000000000002E-2</v>
      </c>
      <c r="E570" s="171">
        <f t="shared" si="9"/>
        <v>11.550793363200002</v>
      </c>
      <c r="F570" s="158">
        <f t="shared" si="10"/>
        <v>247.28127016320002</v>
      </c>
    </row>
    <row r="571" spans="1:6" s="172" customFormat="1" ht="15" x14ac:dyDescent="0.25">
      <c r="A571" s="261">
        <v>1.18</v>
      </c>
      <c r="B571" s="154" t="s">
        <v>384</v>
      </c>
      <c r="C571" s="158">
        <v>235.73047680000002</v>
      </c>
      <c r="D571" s="156">
        <v>4.9000000000000002E-2</v>
      </c>
      <c r="E571" s="171">
        <f t="shared" si="9"/>
        <v>11.550793363200002</v>
      </c>
      <c r="F571" s="158">
        <f t="shared" si="10"/>
        <v>247.28127016320002</v>
      </c>
    </row>
    <row r="572" spans="1:6" s="172" customFormat="1" ht="15" x14ac:dyDescent="0.25">
      <c r="A572" s="261">
        <v>1.19</v>
      </c>
      <c r="B572" s="154" t="s">
        <v>385</v>
      </c>
      <c r="C572" s="158">
        <v>4100.5316439359995</v>
      </c>
      <c r="D572" s="156">
        <v>4.9000000000000002E-2</v>
      </c>
      <c r="E572" s="171">
        <f t="shared" si="9"/>
        <v>200.92605055286398</v>
      </c>
      <c r="F572" s="158">
        <f t="shared" si="10"/>
        <v>4301.4576944888631</v>
      </c>
    </row>
    <row r="573" spans="1:6" s="172" customFormat="1" ht="15" x14ac:dyDescent="0.25">
      <c r="A573" s="278" t="s">
        <v>386</v>
      </c>
      <c r="B573" s="154" t="s">
        <v>387</v>
      </c>
      <c r="C573" s="158">
        <v>4100.5316439359995</v>
      </c>
      <c r="D573" s="156">
        <v>4.9000000000000002E-2</v>
      </c>
      <c r="E573" s="171">
        <f t="shared" si="9"/>
        <v>200.92605055286398</v>
      </c>
      <c r="F573" s="158">
        <f t="shared" si="10"/>
        <v>4301.4576944888631</v>
      </c>
    </row>
    <row r="574" spans="1:6" s="172" customFormat="1" ht="15" x14ac:dyDescent="0.25">
      <c r="A574" s="278" t="s">
        <v>388</v>
      </c>
      <c r="B574" s="154" t="s">
        <v>389</v>
      </c>
      <c r="C574" s="158">
        <v>58.932619200000005</v>
      </c>
      <c r="D574" s="156">
        <v>4.9000000000000002E-2</v>
      </c>
      <c r="E574" s="171">
        <f t="shared" si="9"/>
        <v>2.8876983408000005</v>
      </c>
      <c r="F574" s="158">
        <f t="shared" si="10"/>
        <v>61.820317540800005</v>
      </c>
    </row>
    <row r="575" spans="1:6" s="172" customFormat="1" ht="15" x14ac:dyDescent="0.25">
      <c r="A575" s="278" t="s">
        <v>390</v>
      </c>
      <c r="B575" s="154" t="s">
        <v>391</v>
      </c>
      <c r="C575" s="158">
        <v>4030.9911532800002</v>
      </c>
      <c r="D575" s="156">
        <v>4.9000000000000002E-2</v>
      </c>
      <c r="E575" s="171">
        <f t="shared" si="9"/>
        <v>197.51856651072001</v>
      </c>
      <c r="F575" s="158">
        <f t="shared" si="10"/>
        <v>4228.5097197907198</v>
      </c>
    </row>
    <row r="576" spans="1:6" s="172" customFormat="1" ht="15" x14ac:dyDescent="0.25">
      <c r="A576" s="278" t="s">
        <v>392</v>
      </c>
      <c r="B576" s="154" t="s">
        <v>393</v>
      </c>
      <c r="C576" s="158">
        <v>8061.9823065600003</v>
      </c>
      <c r="D576" s="156">
        <v>4.9000000000000002E-2</v>
      </c>
      <c r="E576" s="171">
        <f t="shared" si="9"/>
        <v>395.03713302144001</v>
      </c>
      <c r="F576" s="158">
        <f t="shared" si="10"/>
        <v>8457.0194395814397</v>
      </c>
    </row>
    <row r="577" spans="1:6" s="172" customFormat="1" ht="15" x14ac:dyDescent="0.25">
      <c r="A577" s="278" t="s">
        <v>394</v>
      </c>
      <c r="B577" s="154" t="s">
        <v>395</v>
      </c>
      <c r="C577" s="158">
        <v>16123.964613120001</v>
      </c>
      <c r="D577" s="156">
        <v>4.9000000000000002E-2</v>
      </c>
      <c r="E577" s="171">
        <f t="shared" si="9"/>
        <v>790.07426604288003</v>
      </c>
      <c r="F577" s="158">
        <f t="shared" si="10"/>
        <v>16914.038879162879</v>
      </c>
    </row>
    <row r="578" spans="1:6" ht="15" x14ac:dyDescent="0.25">
      <c r="A578" s="278" t="s">
        <v>396</v>
      </c>
      <c r="B578" s="154" t="s">
        <v>397</v>
      </c>
      <c r="C578" s="158">
        <v>24164.731176768</v>
      </c>
      <c r="D578" s="156">
        <v>4.9000000000000002E-2</v>
      </c>
      <c r="E578" s="171">
        <f t="shared" si="9"/>
        <v>1184.0718276616321</v>
      </c>
      <c r="F578" s="158">
        <f t="shared" si="10"/>
        <v>25348.803004429632</v>
      </c>
    </row>
    <row r="579" spans="1:6" ht="15" x14ac:dyDescent="0.25">
      <c r="A579" s="278" t="s">
        <v>669</v>
      </c>
      <c r="B579" s="154"/>
      <c r="C579" s="158"/>
      <c r="D579" s="279"/>
      <c r="E579" s="370"/>
      <c r="F579" s="377"/>
    </row>
    <row r="580" spans="1:6" x14ac:dyDescent="0.2">
      <c r="A580" s="126"/>
      <c r="B580" s="262"/>
      <c r="D580" s="235"/>
      <c r="F580" s="410"/>
    </row>
    <row r="581" spans="1:6" x14ac:dyDescent="0.2">
      <c r="A581" s="126"/>
      <c r="B581" s="262"/>
      <c r="D581" s="235"/>
      <c r="F581" s="410"/>
    </row>
    <row r="582" spans="1:6" ht="15.75" x14ac:dyDescent="0.25">
      <c r="A582" s="127"/>
      <c r="B582" s="280" t="s">
        <v>398</v>
      </c>
      <c r="D582" s="235"/>
      <c r="F582" s="410"/>
    </row>
    <row r="583" spans="1:6" ht="15" x14ac:dyDescent="0.25">
      <c r="A583" s="127"/>
      <c r="B583" s="281"/>
      <c r="D583" s="235"/>
      <c r="F583" s="410"/>
    </row>
    <row r="584" spans="1:6" s="172" customFormat="1" ht="15" x14ac:dyDescent="0.25">
      <c r="A584" s="258"/>
      <c r="B584" s="251"/>
      <c r="C584" s="158"/>
      <c r="D584" s="156"/>
      <c r="E584" s="171"/>
      <c r="F584" s="158"/>
    </row>
    <row r="585" spans="1:6" s="172" customFormat="1" ht="15" x14ac:dyDescent="0.25">
      <c r="A585" s="258">
        <v>1</v>
      </c>
      <c r="B585" s="165" t="s">
        <v>399</v>
      </c>
      <c r="C585" s="158"/>
      <c r="D585" s="156"/>
      <c r="E585" s="171"/>
      <c r="F585" s="158"/>
    </row>
    <row r="586" spans="1:6" s="172" customFormat="1" ht="15" x14ac:dyDescent="0.25">
      <c r="A586" s="258">
        <v>1.1000000000000001</v>
      </c>
      <c r="B586" s="165" t="s">
        <v>400</v>
      </c>
      <c r="C586" s="158">
        <v>1.4908318837952961</v>
      </c>
      <c r="D586" s="156">
        <v>4.9000000000000002E-2</v>
      </c>
      <c r="E586" s="171">
        <f>C586*D586</f>
        <v>7.3050762305969505E-2</v>
      </c>
      <c r="F586" s="158">
        <f>C586+E586</f>
        <v>1.5638826461012656</v>
      </c>
    </row>
    <row r="587" spans="1:6" s="172" customFormat="1" ht="15" x14ac:dyDescent="0.25">
      <c r="A587" s="258"/>
      <c r="B587" s="165"/>
      <c r="C587" s="158"/>
      <c r="D587" s="156"/>
      <c r="E587" s="171"/>
      <c r="F587" s="158"/>
    </row>
    <row r="588" spans="1:6" s="172" customFormat="1" ht="15" x14ac:dyDescent="0.25">
      <c r="A588" s="258"/>
      <c r="B588" s="165" t="s">
        <v>401</v>
      </c>
      <c r="C588" s="158">
        <v>578.40115312686817</v>
      </c>
      <c r="D588" s="156">
        <v>4.9000000000000002E-2</v>
      </c>
      <c r="E588" s="171">
        <f>C588*D588</f>
        <v>28.341656503216541</v>
      </c>
      <c r="F588" s="158">
        <f>C588+E588</f>
        <v>606.74280963008471</v>
      </c>
    </row>
    <row r="589" spans="1:6" s="172" customFormat="1" ht="15" x14ac:dyDescent="0.25">
      <c r="A589" s="258"/>
      <c r="B589" s="165"/>
      <c r="C589" s="158"/>
      <c r="D589" s="156"/>
      <c r="E589" s="171"/>
      <c r="F589" s="158"/>
    </row>
    <row r="590" spans="1:6" s="172" customFormat="1" ht="15" x14ac:dyDescent="0.25">
      <c r="A590" s="258">
        <v>1.2</v>
      </c>
      <c r="B590" s="165" t="s">
        <v>402</v>
      </c>
      <c r="C590" s="158">
        <v>1.195691512266609</v>
      </c>
      <c r="D590" s="156">
        <v>4.9000000000000002E-2</v>
      </c>
      <c r="E590" s="171">
        <f>C590*D590</f>
        <v>5.8588884101063839E-2</v>
      </c>
      <c r="F590" s="158">
        <f>C590+E590</f>
        <v>1.2542803963676727</v>
      </c>
    </row>
    <row r="591" spans="1:6" s="172" customFormat="1" ht="15" x14ac:dyDescent="0.25">
      <c r="A591" s="258"/>
      <c r="B591" s="165"/>
      <c r="C591" s="158"/>
      <c r="D591" s="156"/>
      <c r="E591" s="171"/>
      <c r="F591" s="158"/>
    </row>
    <row r="592" spans="1:6" s="172" customFormat="1" ht="29.25" x14ac:dyDescent="0.25">
      <c r="A592" s="258">
        <v>1.3</v>
      </c>
      <c r="B592" s="282" t="s">
        <v>403</v>
      </c>
      <c r="C592" s="158"/>
      <c r="D592" s="156"/>
      <c r="E592" s="171"/>
      <c r="F592" s="158"/>
    </row>
    <row r="593" spans="1:6" s="172" customFormat="1" ht="15" x14ac:dyDescent="0.25">
      <c r="A593" s="258"/>
      <c r="B593" s="169" t="s">
        <v>404</v>
      </c>
      <c r="C593" s="158"/>
      <c r="D593" s="156"/>
      <c r="E593" s="171"/>
      <c r="F593" s="158"/>
    </row>
    <row r="594" spans="1:6" s="172" customFormat="1" ht="15" x14ac:dyDescent="0.25">
      <c r="A594" s="258"/>
      <c r="B594" s="165"/>
      <c r="C594" s="158"/>
      <c r="D594" s="156"/>
      <c r="E594" s="171"/>
      <c r="F594" s="158"/>
    </row>
    <row r="595" spans="1:6" s="172" customFormat="1" ht="15" x14ac:dyDescent="0.25">
      <c r="A595" s="258">
        <v>2</v>
      </c>
      <c r="B595" s="282" t="s">
        <v>405</v>
      </c>
      <c r="C595" s="158">
        <v>476.46639464902881</v>
      </c>
      <c r="D595" s="156">
        <v>4.9000000000000002E-2</v>
      </c>
      <c r="E595" s="171">
        <f>C595*D595</f>
        <v>23.346853337802411</v>
      </c>
      <c r="F595" s="158">
        <f>C595+E595</f>
        <v>499.81324798683124</v>
      </c>
    </row>
    <row r="596" spans="1:6" s="172" customFormat="1" ht="15" x14ac:dyDescent="0.25">
      <c r="A596" s="258"/>
      <c r="B596" s="165"/>
      <c r="C596" s="158"/>
      <c r="D596" s="156"/>
      <c r="E596" s="171"/>
      <c r="F596" s="158"/>
    </row>
    <row r="597" spans="1:6" s="172" customFormat="1" ht="15" x14ac:dyDescent="0.25">
      <c r="A597" s="258">
        <v>3</v>
      </c>
      <c r="B597" s="165" t="s">
        <v>406</v>
      </c>
      <c r="C597" s="158"/>
      <c r="D597" s="156"/>
      <c r="E597" s="171"/>
      <c r="F597" s="158"/>
    </row>
    <row r="598" spans="1:6" s="172" customFormat="1" ht="15" x14ac:dyDescent="0.25">
      <c r="A598" s="258"/>
      <c r="B598" s="165" t="s">
        <v>407</v>
      </c>
      <c r="C598" s="158">
        <v>476.46639464902881</v>
      </c>
      <c r="D598" s="156">
        <v>4.9000000000000002E-2</v>
      </c>
      <c r="E598" s="171">
        <f>C598*D598</f>
        <v>23.346853337802411</v>
      </c>
      <c r="F598" s="158">
        <f>C598+E598</f>
        <v>499.81324798683124</v>
      </c>
    </row>
    <row r="599" spans="1:6" s="283" customFormat="1" ht="12.75" customHeight="1" x14ac:dyDescent="0.25">
      <c r="C599" s="284"/>
      <c r="F599" s="198"/>
    </row>
    <row r="600" spans="1:6" ht="14.25" x14ac:dyDescent="0.2">
      <c r="A600" s="428" t="s">
        <v>694</v>
      </c>
      <c r="B600" s="428"/>
      <c r="D600" s="235"/>
    </row>
    <row r="601" spans="1:6" ht="14.25" x14ac:dyDescent="0.2">
      <c r="A601" s="427" t="s">
        <v>803</v>
      </c>
      <c r="B601" s="427"/>
      <c r="D601" s="235"/>
    </row>
    <row r="602" spans="1:6" ht="15" thickBot="1" x14ac:dyDescent="0.25">
      <c r="A602" s="392"/>
      <c r="B602" s="392"/>
      <c r="D602" s="235"/>
    </row>
    <row r="603" spans="1:6" ht="44.25" customHeight="1" thickBot="1" x14ac:dyDescent="0.3">
      <c r="A603" s="407"/>
      <c r="B603" s="399" t="s">
        <v>29</v>
      </c>
      <c r="C603" s="400" t="s">
        <v>806</v>
      </c>
      <c r="D603" s="401" t="s">
        <v>2</v>
      </c>
      <c r="E603" s="402" t="s">
        <v>808</v>
      </c>
      <c r="F603" s="403" t="s">
        <v>807</v>
      </c>
    </row>
    <row r="604" spans="1:6" s="283" customFormat="1" ht="15" customHeight="1" x14ac:dyDescent="0.25">
      <c r="B604" s="285" t="s">
        <v>659</v>
      </c>
      <c r="C604" s="284"/>
      <c r="F604" s="396"/>
    </row>
    <row r="605" spans="1:6" s="283" customFormat="1" ht="15" customHeight="1" x14ac:dyDescent="0.25">
      <c r="A605" s="286"/>
      <c r="B605" s="287" t="s">
        <v>43</v>
      </c>
      <c r="C605" s="288"/>
      <c r="D605" s="286"/>
      <c r="E605" s="371"/>
      <c r="F605" s="288"/>
    </row>
    <row r="606" spans="1:6" s="283" customFormat="1" ht="15" customHeight="1" x14ac:dyDescent="0.25">
      <c r="A606" s="286"/>
      <c r="B606" s="289" t="s">
        <v>711</v>
      </c>
      <c r="C606" s="288">
        <v>517.72084416000007</v>
      </c>
      <c r="D606" s="327">
        <v>4.9000000000000002E-2</v>
      </c>
      <c r="E606" s="372">
        <f>C606*D606</f>
        <v>25.368321363840003</v>
      </c>
      <c r="F606" s="288">
        <f>C606+E606</f>
        <v>543.08916552384005</v>
      </c>
    </row>
    <row r="607" spans="1:6" s="283" customFormat="1" ht="15" customHeight="1" x14ac:dyDescent="0.25">
      <c r="A607" s="286"/>
      <c r="B607" s="289" t="s">
        <v>712</v>
      </c>
      <c r="C607" s="288">
        <v>7.2004140000000003</v>
      </c>
      <c r="D607" s="327">
        <v>4.9000000000000002E-2</v>
      </c>
      <c r="E607" s="372">
        <f>C607*D607</f>
        <v>0.35282028600000004</v>
      </c>
      <c r="F607" s="288">
        <f>C607+E607</f>
        <v>7.5532342860000004</v>
      </c>
    </row>
    <row r="608" spans="1:6" s="283" customFormat="1" ht="15" customHeight="1" x14ac:dyDescent="0.25">
      <c r="A608" s="286"/>
      <c r="B608" s="287" t="s">
        <v>637</v>
      </c>
      <c r="C608" s="288"/>
      <c r="D608" s="327"/>
      <c r="E608" s="372"/>
      <c r="F608" s="288"/>
    </row>
    <row r="609" spans="1:6" s="283" customFormat="1" ht="15" customHeight="1" x14ac:dyDescent="0.25">
      <c r="A609" s="286"/>
      <c r="B609" s="289" t="s">
        <v>711</v>
      </c>
      <c r="C609" s="288">
        <v>691.79362200000003</v>
      </c>
      <c r="D609" s="327">
        <v>4.9000000000000002E-2</v>
      </c>
      <c r="E609" s="372">
        <f>C609*D609</f>
        <v>33.897887478000001</v>
      </c>
      <c r="F609" s="288">
        <f>C609+E609</f>
        <v>725.69150947800006</v>
      </c>
    </row>
    <row r="610" spans="1:6" s="283" customFormat="1" ht="15" customHeight="1" x14ac:dyDescent="0.25">
      <c r="A610" s="286"/>
      <c r="B610" s="289" t="s">
        <v>712</v>
      </c>
      <c r="C610" s="288">
        <v>9.7482528000000013</v>
      </c>
      <c r="D610" s="327">
        <v>4.9000000000000002E-2</v>
      </c>
      <c r="E610" s="372">
        <f>C610*D610</f>
        <v>0.4776643872000001</v>
      </c>
      <c r="F610" s="288">
        <f>C610+E610</f>
        <v>10.225917187200002</v>
      </c>
    </row>
    <row r="611" spans="1:6" s="283" customFormat="1" ht="15" customHeight="1" x14ac:dyDescent="0.25">
      <c r="A611" s="286"/>
      <c r="B611" s="287" t="s">
        <v>638</v>
      </c>
      <c r="C611" s="288"/>
      <c r="D611" s="327"/>
      <c r="E611" s="372"/>
      <c r="F611" s="288"/>
    </row>
    <row r="612" spans="1:6" s="283" customFormat="1" ht="15" customHeight="1" x14ac:dyDescent="0.25">
      <c r="A612" s="286"/>
      <c r="B612" s="289" t="s">
        <v>639</v>
      </c>
      <c r="C612" s="288">
        <v>426.48605999999995</v>
      </c>
      <c r="D612" s="327">
        <v>4.9000000000000002E-2</v>
      </c>
      <c r="E612" s="372">
        <f>C612*D612</f>
        <v>20.897816939999998</v>
      </c>
      <c r="F612" s="288">
        <f>C612+E612</f>
        <v>447.38387693999994</v>
      </c>
    </row>
    <row r="613" spans="1:6" s="283" customFormat="1" ht="15" customHeight="1" x14ac:dyDescent="0.25">
      <c r="A613" s="286"/>
      <c r="B613" s="287" t="s">
        <v>640</v>
      </c>
      <c r="C613" s="288"/>
      <c r="D613" s="327"/>
      <c r="E613" s="372"/>
      <c r="F613" s="288"/>
    </row>
    <row r="614" spans="1:6" s="283" customFormat="1" ht="15" customHeight="1" x14ac:dyDescent="0.25">
      <c r="A614" s="286"/>
      <c r="B614" s="289" t="s">
        <v>641</v>
      </c>
      <c r="C614" s="288">
        <v>221.55119999999999</v>
      </c>
      <c r="D614" s="327">
        <v>4.9000000000000002E-2</v>
      </c>
      <c r="E614" s="372">
        <f>C614*D614</f>
        <v>10.8560088</v>
      </c>
      <c r="F614" s="288">
        <f>C614+E614</f>
        <v>232.40720880000001</v>
      </c>
    </row>
    <row r="615" spans="1:6" s="283" customFormat="1" ht="15" customHeight="1" x14ac:dyDescent="0.25">
      <c r="A615" s="286"/>
      <c r="B615" s="287" t="s">
        <v>642</v>
      </c>
      <c r="C615" s="288"/>
      <c r="D615" s="327"/>
      <c r="E615" s="372"/>
      <c r="F615" s="288"/>
    </row>
    <row r="616" spans="1:6" s="283" customFormat="1" ht="15" customHeight="1" x14ac:dyDescent="0.25">
      <c r="A616" s="286"/>
      <c r="B616" s="289" t="s">
        <v>643</v>
      </c>
      <c r="C616" s="288">
        <v>221.55119999999999</v>
      </c>
      <c r="D616" s="327">
        <v>4.9000000000000002E-2</v>
      </c>
      <c r="E616" s="372">
        <f>C616*D616</f>
        <v>10.8560088</v>
      </c>
      <c r="F616" s="288">
        <f>C616+E616</f>
        <v>232.40720880000001</v>
      </c>
    </row>
    <row r="617" spans="1:6" s="283" customFormat="1" ht="15" customHeight="1" x14ac:dyDescent="0.25">
      <c r="A617" s="286"/>
      <c r="B617" s="287" t="s">
        <v>644</v>
      </c>
      <c r="C617" s="288"/>
      <c r="D617" s="327"/>
      <c r="E617" s="372"/>
      <c r="F617" s="288"/>
    </row>
    <row r="618" spans="1:6" s="283" customFormat="1" ht="15" customHeight="1" x14ac:dyDescent="0.25">
      <c r="A618" s="286"/>
      <c r="B618" s="289" t="s">
        <v>645</v>
      </c>
      <c r="C618" s="288">
        <v>830.81700000000001</v>
      </c>
      <c r="D618" s="327">
        <v>4.9000000000000002E-2</v>
      </c>
      <c r="E618" s="372">
        <f t="shared" ref="E618:E631" si="11">C618*D618</f>
        <v>40.710033000000003</v>
      </c>
      <c r="F618" s="288">
        <f t="shared" ref="F618:F631" si="12">C618+E618</f>
        <v>871.52703299999996</v>
      </c>
    </row>
    <row r="619" spans="1:6" s="283" customFormat="1" ht="15" customHeight="1" x14ac:dyDescent="0.25">
      <c r="A619" s="286"/>
      <c r="B619" s="289" t="s">
        <v>646</v>
      </c>
      <c r="C619" s="288">
        <v>830.81700000000001</v>
      </c>
      <c r="D619" s="327">
        <v>4.9000000000000002E-2</v>
      </c>
      <c r="E619" s="372">
        <f t="shared" si="11"/>
        <v>40.710033000000003</v>
      </c>
      <c r="F619" s="288">
        <f t="shared" si="12"/>
        <v>871.52703299999996</v>
      </c>
    </row>
    <row r="620" spans="1:6" s="283" customFormat="1" ht="15" customHeight="1" x14ac:dyDescent="0.25">
      <c r="A620" s="286"/>
      <c r="B620" s="289" t="s">
        <v>647</v>
      </c>
      <c r="C620" s="288">
        <v>1025.2281780000001</v>
      </c>
      <c r="D620" s="327">
        <v>4.9000000000000002E-2</v>
      </c>
      <c r="E620" s="372">
        <f t="shared" si="11"/>
        <v>50.236180722000007</v>
      </c>
      <c r="F620" s="288">
        <f t="shared" si="12"/>
        <v>1075.464358722</v>
      </c>
    </row>
    <row r="621" spans="1:6" s="283" customFormat="1" ht="15" customHeight="1" x14ac:dyDescent="0.25">
      <c r="A621" s="286"/>
      <c r="B621" s="289" t="s">
        <v>648</v>
      </c>
      <c r="C621" s="288">
        <v>830.81700000000001</v>
      </c>
      <c r="D621" s="327">
        <v>4.9000000000000002E-2</v>
      </c>
      <c r="E621" s="372">
        <f t="shared" si="11"/>
        <v>40.710033000000003</v>
      </c>
      <c r="F621" s="288">
        <f t="shared" si="12"/>
        <v>871.52703299999996</v>
      </c>
    </row>
    <row r="622" spans="1:6" s="283" customFormat="1" ht="15" customHeight="1" x14ac:dyDescent="0.25">
      <c r="A622" s="286"/>
      <c r="B622" s="289" t="s">
        <v>649</v>
      </c>
      <c r="C622" s="288">
        <v>1306.044324</v>
      </c>
      <c r="D622" s="327">
        <v>4.9000000000000002E-2</v>
      </c>
      <c r="E622" s="372">
        <f t="shared" si="11"/>
        <v>63.996171875999998</v>
      </c>
      <c r="F622" s="288">
        <f t="shared" si="12"/>
        <v>1370.040495876</v>
      </c>
    </row>
    <row r="623" spans="1:6" s="283" customFormat="1" ht="15" customHeight="1" x14ac:dyDescent="0.25">
      <c r="A623" s="286"/>
      <c r="B623" s="289" t="s">
        <v>650</v>
      </c>
      <c r="C623" s="288">
        <v>1306.044324</v>
      </c>
      <c r="D623" s="327">
        <v>4.9000000000000002E-2</v>
      </c>
      <c r="E623" s="372">
        <f t="shared" si="11"/>
        <v>63.996171875999998</v>
      </c>
      <c r="F623" s="288">
        <f t="shared" si="12"/>
        <v>1370.040495876</v>
      </c>
    </row>
    <row r="624" spans="1:6" s="283" customFormat="1" ht="15" customHeight="1" x14ac:dyDescent="0.25">
      <c r="A624" s="286"/>
      <c r="B624" s="289" t="s">
        <v>651</v>
      </c>
      <c r="C624" s="288">
        <v>830.81700000000001</v>
      </c>
      <c r="D624" s="327">
        <v>4.9000000000000002E-2</v>
      </c>
      <c r="E624" s="372">
        <f t="shared" si="11"/>
        <v>40.710033000000003</v>
      </c>
      <c r="F624" s="288">
        <f t="shared" si="12"/>
        <v>871.52703299999996</v>
      </c>
    </row>
    <row r="625" spans="1:6" s="283" customFormat="1" ht="15" customHeight="1" x14ac:dyDescent="0.25">
      <c r="A625" s="286"/>
      <c r="B625" s="289" t="s">
        <v>652</v>
      </c>
      <c r="C625" s="288">
        <v>1306.044324</v>
      </c>
      <c r="D625" s="327">
        <v>4.9000000000000002E-2</v>
      </c>
      <c r="E625" s="372">
        <f t="shared" si="11"/>
        <v>63.996171875999998</v>
      </c>
      <c r="F625" s="288">
        <f t="shared" si="12"/>
        <v>1370.040495876</v>
      </c>
    </row>
    <row r="626" spans="1:6" s="283" customFormat="1" ht="15" customHeight="1" x14ac:dyDescent="0.25">
      <c r="A626" s="286"/>
      <c r="B626" s="289" t="s">
        <v>653</v>
      </c>
      <c r="C626" s="288">
        <v>986.34594240000001</v>
      </c>
      <c r="D626" s="327">
        <v>4.9000000000000002E-2</v>
      </c>
      <c r="E626" s="372">
        <f t="shared" si="11"/>
        <v>48.330951177599999</v>
      </c>
      <c r="F626" s="288">
        <f t="shared" si="12"/>
        <v>1034.6768935775999</v>
      </c>
    </row>
    <row r="627" spans="1:6" s="283" customFormat="1" ht="15" customHeight="1" x14ac:dyDescent="0.25">
      <c r="A627" s="286"/>
      <c r="B627" s="289" t="s">
        <v>654</v>
      </c>
      <c r="C627" s="288">
        <v>1306.044324</v>
      </c>
      <c r="D627" s="327">
        <v>4.9000000000000002E-2</v>
      </c>
      <c r="E627" s="372">
        <f t="shared" si="11"/>
        <v>63.996171875999998</v>
      </c>
      <c r="F627" s="288">
        <f t="shared" si="12"/>
        <v>1370.040495876</v>
      </c>
    </row>
    <row r="628" spans="1:6" s="283" customFormat="1" ht="15" customHeight="1" x14ac:dyDescent="0.25">
      <c r="A628" s="286"/>
      <c r="B628" s="289" t="s">
        <v>655</v>
      </c>
      <c r="C628" s="288">
        <v>398.79215999999997</v>
      </c>
      <c r="D628" s="327">
        <v>4.9000000000000002E-2</v>
      </c>
      <c r="E628" s="372">
        <f t="shared" si="11"/>
        <v>19.54081584</v>
      </c>
      <c r="F628" s="288">
        <f t="shared" si="12"/>
        <v>418.33297583999996</v>
      </c>
    </row>
    <row r="629" spans="1:6" s="283" customFormat="1" ht="15" customHeight="1" x14ac:dyDescent="0.25">
      <c r="A629" s="286"/>
      <c r="B629" s="289" t="s">
        <v>656</v>
      </c>
      <c r="C629" s="288">
        <v>830.81700000000001</v>
      </c>
      <c r="D629" s="327">
        <v>4.9000000000000002E-2</v>
      </c>
      <c r="E629" s="372">
        <f t="shared" si="11"/>
        <v>40.710033000000003</v>
      </c>
      <c r="F629" s="288">
        <f t="shared" si="12"/>
        <v>871.52703299999996</v>
      </c>
    </row>
    <row r="630" spans="1:6" s="283" customFormat="1" ht="15" customHeight="1" x14ac:dyDescent="0.25">
      <c r="A630" s="286"/>
      <c r="B630" s="289" t="s">
        <v>657</v>
      </c>
      <c r="C630" s="288">
        <v>739.75945679999995</v>
      </c>
      <c r="D630" s="327">
        <v>4.9000000000000002E-2</v>
      </c>
      <c r="E630" s="372">
        <f t="shared" si="11"/>
        <v>36.248213383199996</v>
      </c>
      <c r="F630" s="288">
        <f t="shared" si="12"/>
        <v>776.00767018319993</v>
      </c>
    </row>
    <row r="631" spans="1:6" s="283" customFormat="1" ht="15" customHeight="1" x14ac:dyDescent="0.25">
      <c r="A631" s="286"/>
      <c r="B631" s="289" t="s">
        <v>658</v>
      </c>
      <c r="C631" s="288">
        <v>830.81700000000001</v>
      </c>
      <c r="D631" s="327">
        <v>4.9000000000000002E-2</v>
      </c>
      <c r="E631" s="372">
        <f t="shared" si="11"/>
        <v>40.710033000000003</v>
      </c>
      <c r="F631" s="288">
        <f t="shared" si="12"/>
        <v>871.52703299999996</v>
      </c>
    </row>
    <row r="633" spans="1:6" ht="20.25" x14ac:dyDescent="0.25">
      <c r="A633" s="269"/>
      <c r="B633" s="290" t="s">
        <v>408</v>
      </c>
      <c r="C633" s="292"/>
      <c r="D633" s="291"/>
      <c r="E633" s="210"/>
    </row>
    <row r="634" spans="1:6" s="295" customFormat="1" ht="29.25" x14ac:dyDescent="0.25">
      <c r="A634" s="293" t="s">
        <v>5</v>
      </c>
      <c r="B634" s="294" t="s">
        <v>409</v>
      </c>
      <c r="C634" s="158">
        <v>33.425857205348223</v>
      </c>
      <c r="D634" s="156">
        <v>4.9000000000000002E-2</v>
      </c>
      <c r="E634" s="171">
        <f t="shared" ref="E634:E641" si="13">C634*D634</f>
        <v>1.637867003062063</v>
      </c>
      <c r="F634" s="416">
        <f t="shared" ref="F634:F641" si="14">C634+E634</f>
        <v>35.063724208410285</v>
      </c>
    </row>
    <row r="635" spans="1:6" s="172" customFormat="1" ht="15" x14ac:dyDescent="0.25">
      <c r="A635" s="261" t="s">
        <v>210</v>
      </c>
      <c r="B635" s="154" t="s">
        <v>410</v>
      </c>
      <c r="C635" s="158">
        <v>33.425857205348223</v>
      </c>
      <c r="D635" s="156">
        <v>4.9000000000000002E-2</v>
      </c>
      <c r="E635" s="171">
        <f t="shared" si="13"/>
        <v>1.637867003062063</v>
      </c>
      <c r="F635" s="416">
        <f t="shared" si="14"/>
        <v>35.063724208410285</v>
      </c>
    </row>
    <row r="636" spans="1:6" s="172" customFormat="1" ht="15" x14ac:dyDescent="0.25">
      <c r="A636" s="261" t="s">
        <v>212</v>
      </c>
      <c r="B636" s="154" t="s">
        <v>411</v>
      </c>
      <c r="C636" s="158">
        <v>266.10193740148674</v>
      </c>
      <c r="D636" s="156">
        <v>4.9000000000000002E-2</v>
      </c>
      <c r="E636" s="171">
        <f t="shared" si="13"/>
        <v>13.03899493267285</v>
      </c>
      <c r="F636" s="416">
        <f t="shared" si="14"/>
        <v>279.14093233415957</v>
      </c>
    </row>
    <row r="637" spans="1:6" s="172" customFormat="1" ht="15" x14ac:dyDescent="0.25">
      <c r="A637" s="261" t="s">
        <v>338</v>
      </c>
      <c r="B637" s="154" t="s">
        <v>412</v>
      </c>
      <c r="C637" s="158">
        <v>16.704819467010516</v>
      </c>
      <c r="D637" s="156">
        <v>4.9000000000000002E-2</v>
      </c>
      <c r="E637" s="171">
        <f t="shared" si="13"/>
        <v>0.81853615388351531</v>
      </c>
      <c r="F637" s="416">
        <f t="shared" si="14"/>
        <v>17.52335562089403</v>
      </c>
    </row>
    <row r="638" spans="1:6" s="172" customFormat="1" ht="15" x14ac:dyDescent="0.25">
      <c r="A638" s="261" t="s">
        <v>345</v>
      </c>
      <c r="B638" s="154" t="s">
        <v>413</v>
      </c>
      <c r="C638" s="158">
        <v>15.585758745434083</v>
      </c>
      <c r="D638" s="156">
        <v>4.9000000000000002E-2</v>
      </c>
      <c r="E638" s="171">
        <f t="shared" si="13"/>
        <v>0.76370217852627009</v>
      </c>
      <c r="F638" s="416">
        <f t="shared" si="14"/>
        <v>16.349460923960354</v>
      </c>
    </row>
    <row r="639" spans="1:6" s="172" customFormat="1" ht="29.25" x14ac:dyDescent="0.25">
      <c r="A639" s="261" t="s">
        <v>349</v>
      </c>
      <c r="B639" s="154" t="s">
        <v>414</v>
      </c>
      <c r="C639" s="158">
        <v>0</v>
      </c>
      <c r="D639" s="156">
        <v>4.9000000000000002E-2</v>
      </c>
      <c r="E639" s="171">
        <f t="shared" si="13"/>
        <v>0</v>
      </c>
      <c r="F639" s="416">
        <f t="shared" si="14"/>
        <v>0</v>
      </c>
    </row>
    <row r="640" spans="1:6" s="172" customFormat="1" ht="15" x14ac:dyDescent="0.25">
      <c r="A640" s="261" t="s">
        <v>415</v>
      </c>
      <c r="B640" s="154" t="s">
        <v>416</v>
      </c>
      <c r="C640" s="158">
        <v>38.988724270575993</v>
      </c>
      <c r="D640" s="156">
        <v>4.9000000000000002E-2</v>
      </c>
      <c r="E640" s="171">
        <f t="shared" si="13"/>
        <v>1.9104474892582237</v>
      </c>
      <c r="F640" s="416">
        <f t="shared" si="14"/>
        <v>40.899171759834218</v>
      </c>
    </row>
    <row r="641" spans="1:6" s="172" customFormat="1" ht="29.25" x14ac:dyDescent="0.25">
      <c r="A641" s="261" t="s">
        <v>417</v>
      </c>
      <c r="B641" s="154" t="s">
        <v>418</v>
      </c>
      <c r="C641" s="158">
        <v>527.28843738975331</v>
      </c>
      <c r="D641" s="156">
        <v>4.9000000000000002E-2</v>
      </c>
      <c r="E641" s="171">
        <f t="shared" si="13"/>
        <v>25.837133432097914</v>
      </c>
      <c r="F641" s="416">
        <f t="shared" si="14"/>
        <v>553.12557082185117</v>
      </c>
    </row>
    <row r="642" spans="1:6" s="172" customFormat="1" ht="57.75" x14ac:dyDescent="0.25">
      <c r="A642" s="258"/>
      <c r="B642" s="154" t="s">
        <v>419</v>
      </c>
      <c r="C642" s="158"/>
      <c r="D642" s="156"/>
      <c r="E642" s="171"/>
      <c r="F642" s="416"/>
    </row>
    <row r="643" spans="1:6" s="172" customFormat="1" ht="15" x14ac:dyDescent="0.25">
      <c r="A643" s="261" t="s">
        <v>420</v>
      </c>
      <c r="B643" s="154" t="s">
        <v>421</v>
      </c>
      <c r="C643" s="158">
        <v>61.730525524153549</v>
      </c>
      <c r="D643" s="156">
        <v>4.9000000000000002E-2</v>
      </c>
      <c r="E643" s="171">
        <f>C643*D643</f>
        <v>3.0247957506835239</v>
      </c>
      <c r="F643" s="416">
        <f>C643+E643</f>
        <v>64.755321274837073</v>
      </c>
    </row>
    <row r="644" spans="1:6" s="172" customFormat="1" ht="29.25" x14ac:dyDescent="0.25">
      <c r="A644" s="261"/>
      <c r="B644" s="381" t="s">
        <v>745</v>
      </c>
      <c r="C644" s="382">
        <v>175.88388</v>
      </c>
      <c r="D644" s="383">
        <v>4.9000000000000002E-2</v>
      </c>
      <c r="E644" s="171">
        <f>C644*D644</f>
        <v>8.6183101200000003</v>
      </c>
      <c r="F644" s="416">
        <f>C644+E644</f>
        <v>184.50219011999999</v>
      </c>
    </row>
    <row r="645" spans="1:6" s="172" customFormat="1" ht="15" x14ac:dyDescent="0.25">
      <c r="A645" s="261"/>
      <c r="B645" s="381" t="s">
        <v>746</v>
      </c>
      <c r="C645" s="382">
        <v>61.735241879999997</v>
      </c>
      <c r="D645" s="383">
        <v>4.9000000000000002E-2</v>
      </c>
      <c r="E645" s="171">
        <f>C645*D645</f>
        <v>3.0250268521199999</v>
      </c>
      <c r="F645" s="416">
        <f>C645+E645</f>
        <v>64.760268732119997</v>
      </c>
    </row>
    <row r="646" spans="1:6" s="172" customFormat="1" ht="29.25" x14ac:dyDescent="0.25">
      <c r="A646" s="261" t="s">
        <v>422</v>
      </c>
      <c r="B646" s="154" t="s">
        <v>423</v>
      </c>
      <c r="C646" s="158"/>
      <c r="D646" s="156"/>
      <c r="E646" s="171"/>
      <c r="F646" s="158"/>
    </row>
    <row r="647" spans="1:6" s="172" customFormat="1" ht="15" x14ac:dyDescent="0.25">
      <c r="A647" s="258">
        <v>10.1</v>
      </c>
      <c r="B647" s="154" t="s">
        <v>424</v>
      </c>
      <c r="C647" s="158"/>
      <c r="D647" s="156"/>
      <c r="E647" s="171"/>
      <c r="F647" s="158"/>
    </row>
    <row r="648" spans="1:6" s="172" customFormat="1" ht="15" x14ac:dyDescent="0.25">
      <c r="A648" s="258">
        <v>10.199999999999999</v>
      </c>
      <c r="B648" s="165" t="s">
        <v>425</v>
      </c>
      <c r="C648" s="158"/>
      <c r="D648" s="156"/>
      <c r="E648" s="171"/>
      <c r="F648" s="158"/>
    </row>
    <row r="649" spans="1:6" s="172" customFormat="1" ht="15" x14ac:dyDescent="0.2">
      <c r="A649" s="296"/>
      <c r="B649" s="160"/>
      <c r="C649" s="158"/>
      <c r="D649" s="156"/>
      <c r="E649" s="171"/>
      <c r="F649" s="158"/>
    </row>
    <row r="650" spans="1:6" s="172" customFormat="1" ht="15" x14ac:dyDescent="0.25">
      <c r="A650" s="261">
        <v>11</v>
      </c>
      <c r="B650" s="154" t="s">
        <v>426</v>
      </c>
      <c r="C650" s="158"/>
      <c r="D650" s="156"/>
      <c r="E650" s="171"/>
      <c r="F650" s="158"/>
    </row>
    <row r="651" spans="1:6" s="172" customFormat="1" ht="15" x14ac:dyDescent="0.25">
      <c r="A651" s="258">
        <v>11.1</v>
      </c>
      <c r="B651" s="154" t="s">
        <v>789</v>
      </c>
      <c r="C651" s="326"/>
      <c r="D651" s="324"/>
      <c r="E651" s="373"/>
      <c r="F651" s="158"/>
    </row>
    <row r="652" spans="1:6" s="172" customFormat="1" ht="15" x14ac:dyDescent="0.25">
      <c r="A652" s="258">
        <v>11.2</v>
      </c>
      <c r="B652" s="154" t="s">
        <v>790</v>
      </c>
      <c r="C652" s="326"/>
      <c r="D652" s="324"/>
      <c r="E652" s="373"/>
      <c r="F652" s="158"/>
    </row>
    <row r="653" spans="1:6" s="172" customFormat="1" ht="15" x14ac:dyDescent="0.25">
      <c r="A653" s="258"/>
      <c r="B653" s="154"/>
      <c r="C653" s="158"/>
      <c r="D653" s="156"/>
      <c r="E653" s="171"/>
      <c r="F653" s="158"/>
    </row>
    <row r="654" spans="1:6" s="172" customFormat="1" ht="15" x14ac:dyDescent="0.25">
      <c r="A654" s="261">
        <v>12</v>
      </c>
      <c r="B654" s="154" t="s">
        <v>787</v>
      </c>
      <c r="C654" s="158">
        <v>130.01292376127998</v>
      </c>
      <c r="D654" s="156">
        <v>0</v>
      </c>
      <c r="E654" s="171">
        <f>C654*D654</f>
        <v>0</v>
      </c>
      <c r="F654" s="158">
        <f>C654+E654</f>
        <v>130.01292376127998</v>
      </c>
    </row>
    <row r="655" spans="1:6" s="172" customFormat="1" ht="29.25" x14ac:dyDescent="0.25">
      <c r="A655" s="261">
        <v>13</v>
      </c>
      <c r="B655" s="154" t="s">
        <v>427</v>
      </c>
      <c r="C655" s="158">
        <v>58.207375793301701</v>
      </c>
      <c r="D655" s="156">
        <v>4.9000000000000002E-2</v>
      </c>
      <c r="E655" s="171">
        <f>C655*D655</f>
        <v>2.8521614138717832</v>
      </c>
      <c r="F655" s="158">
        <f>C655+E655</f>
        <v>61.059537207173484</v>
      </c>
    </row>
    <row r="656" spans="1:6" s="172" customFormat="1" ht="15" x14ac:dyDescent="0.25">
      <c r="A656" s="261">
        <v>14</v>
      </c>
      <c r="B656" s="159" t="s">
        <v>428</v>
      </c>
      <c r="C656" s="158"/>
      <c r="D656" s="156"/>
      <c r="E656" s="171"/>
      <c r="F656" s="158"/>
    </row>
    <row r="657" spans="1:6" s="172" customFormat="1" ht="29.25" x14ac:dyDescent="0.25">
      <c r="A657" s="258"/>
      <c r="B657" s="154" t="s">
        <v>429</v>
      </c>
      <c r="C657" s="158">
        <v>32.679816724297268</v>
      </c>
      <c r="D657" s="156">
        <v>4.9000000000000002E-2</v>
      </c>
      <c r="E657" s="171">
        <f>C657*D657</f>
        <v>1.6013110194905662</v>
      </c>
      <c r="F657" s="158">
        <f t="shared" ref="F657:F667" si="15">C657+E657</f>
        <v>34.281127743787835</v>
      </c>
    </row>
    <row r="658" spans="1:6" s="172" customFormat="1" ht="15" x14ac:dyDescent="0.25">
      <c r="A658" s="258"/>
      <c r="B658" s="154" t="s">
        <v>821</v>
      </c>
      <c r="C658" s="158">
        <v>200</v>
      </c>
      <c r="D658" s="156">
        <v>0</v>
      </c>
      <c r="E658" s="171">
        <f>C658*D658</f>
        <v>0</v>
      </c>
      <c r="F658" s="158">
        <f t="shared" si="15"/>
        <v>200</v>
      </c>
    </row>
    <row r="659" spans="1:6" s="172" customFormat="1" ht="15" x14ac:dyDescent="0.25">
      <c r="A659" s="261">
        <v>15</v>
      </c>
      <c r="B659" s="159" t="s">
        <v>430</v>
      </c>
      <c r="C659" s="158">
        <v>0</v>
      </c>
      <c r="D659" s="156"/>
      <c r="E659" s="171"/>
      <c r="F659" s="158">
        <f t="shared" si="15"/>
        <v>0</v>
      </c>
    </row>
    <row r="660" spans="1:6" s="172" customFormat="1" ht="15" x14ac:dyDescent="0.25">
      <c r="A660" s="258" t="s">
        <v>44</v>
      </c>
      <c r="B660" s="154" t="s">
        <v>431</v>
      </c>
      <c r="C660" s="158">
        <v>13.996368155369009</v>
      </c>
      <c r="D660" s="156">
        <v>4.9000000000000002E-2</v>
      </c>
      <c r="E660" s="171">
        <f t="shared" ref="E660:E667" si="16">C660*D660</f>
        <v>0.68582203961308141</v>
      </c>
      <c r="F660" s="158">
        <f t="shared" si="15"/>
        <v>14.682190194982089</v>
      </c>
    </row>
    <row r="661" spans="1:6" s="172" customFormat="1" ht="15" x14ac:dyDescent="0.25">
      <c r="A661" s="258" t="s">
        <v>21</v>
      </c>
      <c r="B661" s="154" t="s">
        <v>432</v>
      </c>
      <c r="C661" s="158">
        <v>27.879208411447653</v>
      </c>
      <c r="D661" s="156">
        <v>4.9000000000000002E-2</v>
      </c>
      <c r="E661" s="171">
        <f t="shared" si="16"/>
        <v>1.3660812121609351</v>
      </c>
      <c r="F661" s="158">
        <f t="shared" si="15"/>
        <v>29.245289623608588</v>
      </c>
    </row>
    <row r="662" spans="1:6" s="172" customFormat="1" ht="15" x14ac:dyDescent="0.25">
      <c r="A662" s="258" t="s">
        <v>324</v>
      </c>
      <c r="B662" s="154" t="s">
        <v>433</v>
      </c>
      <c r="C662" s="158">
        <v>13.996368155369009</v>
      </c>
      <c r="D662" s="156">
        <v>4.9000000000000002E-2</v>
      </c>
      <c r="E662" s="171">
        <f t="shared" si="16"/>
        <v>0.68582203961308141</v>
      </c>
      <c r="F662" s="158">
        <f t="shared" si="15"/>
        <v>14.682190194982089</v>
      </c>
    </row>
    <row r="663" spans="1:6" s="172" customFormat="1" ht="15" x14ac:dyDescent="0.25">
      <c r="A663" s="258" t="s">
        <v>96</v>
      </c>
      <c r="B663" s="154" t="s">
        <v>434</v>
      </c>
      <c r="C663" s="158">
        <v>21.586519136496111</v>
      </c>
      <c r="D663" s="156">
        <v>4.9000000000000002E-2</v>
      </c>
      <c r="E663" s="171">
        <f t="shared" si="16"/>
        <v>1.0577394376883096</v>
      </c>
      <c r="F663" s="158">
        <f t="shared" si="15"/>
        <v>22.64425857418442</v>
      </c>
    </row>
    <row r="664" spans="1:6" s="172" customFormat="1" ht="15" x14ac:dyDescent="0.25">
      <c r="A664" s="258" t="s">
        <v>293</v>
      </c>
      <c r="B664" s="154" t="s">
        <v>435</v>
      </c>
      <c r="C664" s="158">
        <v>43.18925654431942</v>
      </c>
      <c r="D664" s="156">
        <v>4.9000000000000002E-2</v>
      </c>
      <c r="E664" s="171">
        <f t="shared" si="16"/>
        <v>2.1162735706716518</v>
      </c>
      <c r="F664" s="158">
        <f t="shared" si="15"/>
        <v>45.305530114991072</v>
      </c>
    </row>
    <row r="665" spans="1:6" s="172" customFormat="1" ht="15" x14ac:dyDescent="0.25">
      <c r="A665" s="258" t="s">
        <v>108</v>
      </c>
      <c r="B665" s="154" t="s">
        <v>436</v>
      </c>
      <c r="C665" s="158">
        <v>43.18925654431942</v>
      </c>
      <c r="D665" s="156">
        <v>4.9000000000000002E-2</v>
      </c>
      <c r="E665" s="171">
        <f t="shared" si="16"/>
        <v>2.1162735706716518</v>
      </c>
      <c r="F665" s="158">
        <f t="shared" si="15"/>
        <v>45.305530114991072</v>
      </c>
    </row>
    <row r="666" spans="1:6" s="172" customFormat="1" ht="15" x14ac:dyDescent="0.25">
      <c r="A666" s="258" t="s">
        <v>117</v>
      </c>
      <c r="B666" s="154" t="s">
        <v>437</v>
      </c>
      <c r="C666" s="158">
        <v>17.596824390006219</v>
      </c>
      <c r="D666" s="156">
        <v>4.9000000000000002E-2</v>
      </c>
      <c r="E666" s="171">
        <f t="shared" si="16"/>
        <v>0.86224439511030482</v>
      </c>
      <c r="F666" s="158">
        <f t="shared" si="15"/>
        <v>18.459068785116525</v>
      </c>
    </row>
    <row r="667" spans="1:6" s="172" customFormat="1" ht="15" x14ac:dyDescent="0.25">
      <c r="A667" s="258" t="s">
        <v>131</v>
      </c>
      <c r="B667" s="154" t="s">
        <v>438</v>
      </c>
      <c r="C667" s="158">
        <v>10.54187636267654</v>
      </c>
      <c r="D667" s="156">
        <v>4.9000000000000002E-2</v>
      </c>
      <c r="E667" s="171">
        <f t="shared" si="16"/>
        <v>0.51655194177115049</v>
      </c>
      <c r="F667" s="158">
        <f t="shared" si="15"/>
        <v>11.058428304447689</v>
      </c>
    </row>
    <row r="668" spans="1:6" s="283" customFormat="1" ht="12.75" customHeight="1" x14ac:dyDescent="0.25">
      <c r="C668" s="284"/>
      <c r="F668" s="284"/>
    </row>
    <row r="669" spans="1:6" ht="14.25" x14ac:dyDescent="0.2">
      <c r="A669" s="428" t="s">
        <v>694</v>
      </c>
      <c r="B669" s="428"/>
      <c r="D669" s="235"/>
    </row>
    <row r="670" spans="1:6" ht="14.25" x14ac:dyDescent="0.2">
      <c r="A670" s="427" t="s">
        <v>803</v>
      </c>
      <c r="B670" s="427"/>
      <c r="D670" s="235"/>
    </row>
    <row r="671" spans="1:6" ht="15" thickBot="1" x14ac:dyDescent="0.25">
      <c r="A671" s="392"/>
      <c r="B671" s="392"/>
      <c r="D671" s="235"/>
    </row>
    <row r="672" spans="1:6" ht="44.25" customHeight="1" thickBot="1" x14ac:dyDescent="0.3">
      <c r="A672" s="407"/>
      <c r="B672" s="399" t="s">
        <v>29</v>
      </c>
      <c r="C672" s="400" t="s">
        <v>806</v>
      </c>
      <c r="D672" s="401" t="s">
        <v>2</v>
      </c>
      <c r="E672" s="402" t="s">
        <v>808</v>
      </c>
      <c r="F672" s="403" t="s">
        <v>807</v>
      </c>
    </row>
    <row r="673" spans="1:6" s="172" customFormat="1" ht="15" x14ac:dyDescent="0.25">
      <c r="A673" s="261" t="s">
        <v>439</v>
      </c>
      <c r="B673" s="161" t="s">
        <v>440</v>
      </c>
      <c r="C673" s="158"/>
      <c r="D673" s="156"/>
      <c r="E673" s="157"/>
      <c r="F673" s="408"/>
    </row>
    <row r="674" spans="1:6" s="172" customFormat="1" ht="15" x14ac:dyDescent="0.25">
      <c r="A674" s="258"/>
      <c r="B674" s="162" t="s">
        <v>441</v>
      </c>
      <c r="C674" s="158"/>
      <c r="D674" s="156"/>
      <c r="E674" s="157"/>
      <c r="F674" s="158"/>
    </row>
    <row r="675" spans="1:6" s="172" customFormat="1" ht="29.25" x14ac:dyDescent="0.25">
      <c r="A675" s="258"/>
      <c r="B675" s="154" t="s">
        <v>442</v>
      </c>
      <c r="C675" s="158">
        <v>321</v>
      </c>
      <c r="D675" s="156"/>
      <c r="E675" s="157"/>
      <c r="F675" s="158">
        <v>321</v>
      </c>
    </row>
    <row r="676" spans="1:6" s="172" customFormat="1" ht="15" x14ac:dyDescent="0.25">
      <c r="A676" s="258"/>
      <c r="B676" s="154" t="s">
        <v>443</v>
      </c>
      <c r="C676" s="158">
        <v>500</v>
      </c>
      <c r="D676" s="156"/>
      <c r="E676" s="157"/>
      <c r="F676" s="158">
        <v>500</v>
      </c>
    </row>
    <row r="677" spans="1:6" s="172" customFormat="1" ht="15" x14ac:dyDescent="0.25">
      <c r="A677" s="258"/>
      <c r="B677" s="154" t="s">
        <v>444</v>
      </c>
      <c r="C677" s="158">
        <v>1000</v>
      </c>
      <c r="D677" s="156"/>
      <c r="E677" s="157"/>
      <c r="F677" s="158">
        <v>1000</v>
      </c>
    </row>
    <row r="678" spans="1:6" s="172" customFormat="1" ht="15" x14ac:dyDescent="0.25">
      <c r="A678" s="258"/>
      <c r="B678" s="163" t="s">
        <v>614</v>
      </c>
      <c r="C678" s="164">
        <v>350</v>
      </c>
      <c r="D678" s="163"/>
      <c r="E678" s="163"/>
      <c r="F678" s="158">
        <v>350</v>
      </c>
    </row>
    <row r="679" spans="1:6" s="172" customFormat="1" ht="15" x14ac:dyDescent="0.25">
      <c r="A679" s="258"/>
      <c r="B679" s="425" t="s">
        <v>818</v>
      </c>
      <c r="C679" s="426"/>
      <c r="D679" s="425"/>
      <c r="E679" s="425"/>
      <c r="F679" s="326">
        <v>1000</v>
      </c>
    </row>
    <row r="680" spans="1:6" s="172" customFormat="1" ht="15" x14ac:dyDescent="0.25">
      <c r="A680" s="258"/>
      <c r="B680" s="425" t="s">
        <v>819</v>
      </c>
      <c r="C680" s="426"/>
      <c r="D680" s="425"/>
      <c r="E680" s="425"/>
      <c r="F680" s="326">
        <v>300</v>
      </c>
    </row>
    <row r="681" spans="1:6" s="172" customFormat="1" ht="15" x14ac:dyDescent="0.25">
      <c r="A681" s="258"/>
      <c r="B681" s="425" t="s">
        <v>820</v>
      </c>
      <c r="C681" s="426"/>
      <c r="D681" s="425"/>
      <c r="E681" s="425"/>
      <c r="F681" s="326">
        <v>5000</v>
      </c>
    </row>
    <row r="682" spans="1:6" s="172" customFormat="1" ht="30" x14ac:dyDescent="0.25">
      <c r="A682" s="258"/>
      <c r="B682" s="159" t="s">
        <v>445</v>
      </c>
      <c r="C682" s="158"/>
      <c r="D682" s="156"/>
      <c r="E682" s="157"/>
      <c r="F682" s="158"/>
    </row>
    <row r="683" spans="1:6" s="172" customFormat="1" ht="15" x14ac:dyDescent="0.25">
      <c r="A683" s="258"/>
      <c r="B683" s="154"/>
      <c r="C683" s="158"/>
      <c r="D683" s="156"/>
      <c r="E683" s="157"/>
      <c r="F683" s="158"/>
    </row>
    <row r="684" spans="1:6" s="172" customFormat="1" ht="15" x14ac:dyDescent="0.25">
      <c r="A684" s="258"/>
      <c r="B684" s="154"/>
      <c r="C684" s="158"/>
      <c r="D684" s="156"/>
      <c r="E684" s="157"/>
      <c r="F684" s="158"/>
    </row>
    <row r="685" spans="1:6" s="172" customFormat="1" ht="15" x14ac:dyDescent="0.25">
      <c r="A685" s="261">
        <v>17</v>
      </c>
      <c r="B685" s="159" t="s">
        <v>446</v>
      </c>
      <c r="C685" s="158"/>
      <c r="D685" s="156"/>
      <c r="E685" s="157"/>
      <c r="F685" s="158"/>
    </row>
    <row r="686" spans="1:6" s="172" customFormat="1" ht="15" x14ac:dyDescent="0.25">
      <c r="A686" s="258" t="s">
        <v>44</v>
      </c>
      <c r="B686" s="165" t="s">
        <v>447</v>
      </c>
      <c r="C686" s="158">
        <v>120.9</v>
      </c>
      <c r="D686" s="156"/>
      <c r="E686" s="157"/>
      <c r="F686" s="158">
        <v>120.9</v>
      </c>
    </row>
    <row r="687" spans="1:6" s="172" customFormat="1" ht="15" x14ac:dyDescent="0.25">
      <c r="A687" s="258" t="s">
        <v>21</v>
      </c>
      <c r="B687" s="154" t="s">
        <v>448</v>
      </c>
      <c r="C687" s="158">
        <v>16.77</v>
      </c>
      <c r="D687" s="156"/>
      <c r="E687" s="157"/>
      <c r="F687" s="158">
        <v>16.77</v>
      </c>
    </row>
    <row r="688" spans="1:6" s="172" customFormat="1" ht="15" x14ac:dyDescent="0.25">
      <c r="A688" s="258" t="s">
        <v>324</v>
      </c>
      <c r="B688" s="154" t="s">
        <v>449</v>
      </c>
      <c r="C688" s="158">
        <v>212.59</v>
      </c>
      <c r="D688" s="156"/>
      <c r="E688" s="157"/>
      <c r="F688" s="158">
        <v>212.59</v>
      </c>
    </row>
    <row r="689" spans="1:6" s="172" customFormat="1" ht="15" x14ac:dyDescent="0.25">
      <c r="A689" s="258"/>
      <c r="B689" s="154"/>
      <c r="C689" s="158"/>
      <c r="D689" s="156"/>
      <c r="E689" s="157"/>
      <c r="F689" s="158"/>
    </row>
    <row r="690" spans="1:6" s="172" customFormat="1" ht="15" x14ac:dyDescent="0.25">
      <c r="A690" s="258"/>
      <c r="B690" s="154"/>
      <c r="C690" s="158"/>
      <c r="D690" s="156"/>
      <c r="E690" s="157"/>
      <c r="F690" s="158"/>
    </row>
    <row r="691" spans="1:6" s="172" customFormat="1" ht="15" x14ac:dyDescent="0.25">
      <c r="A691" s="261">
        <v>18</v>
      </c>
      <c r="B691" s="154" t="s">
        <v>451</v>
      </c>
      <c r="C691" s="158"/>
      <c r="D691" s="156"/>
      <c r="E691" s="157"/>
      <c r="F691" s="158"/>
    </row>
    <row r="692" spans="1:6" s="172" customFormat="1" ht="15" x14ac:dyDescent="0.25">
      <c r="A692" s="258" t="s">
        <v>450</v>
      </c>
      <c r="B692" s="154" t="s">
        <v>452</v>
      </c>
      <c r="C692" s="158">
        <v>10.79</v>
      </c>
      <c r="D692" s="156"/>
      <c r="E692" s="157"/>
      <c r="F692" s="158">
        <v>10.79</v>
      </c>
    </row>
    <row r="693" spans="1:6" s="172" customFormat="1" ht="15" x14ac:dyDescent="0.25">
      <c r="A693" s="258" t="s">
        <v>21</v>
      </c>
      <c r="B693" s="154" t="s">
        <v>453</v>
      </c>
      <c r="C693" s="158">
        <v>10.79</v>
      </c>
      <c r="D693" s="156"/>
      <c r="E693" s="157"/>
      <c r="F693" s="158">
        <v>10.79</v>
      </c>
    </row>
    <row r="694" spans="1:6" s="172" customFormat="1" ht="15" x14ac:dyDescent="0.25">
      <c r="A694" s="258"/>
      <c r="B694" s="154"/>
      <c r="C694" s="158"/>
      <c r="D694" s="156"/>
      <c r="E694" s="157"/>
      <c r="F694" s="158"/>
    </row>
    <row r="695" spans="1:6" s="239" customFormat="1" ht="15" x14ac:dyDescent="0.2">
      <c r="A695" s="174">
        <v>19</v>
      </c>
      <c r="B695" s="166" t="s">
        <v>454</v>
      </c>
      <c r="C695" s="158">
        <v>29.7</v>
      </c>
      <c r="D695" s="156">
        <v>1.06E-2</v>
      </c>
      <c r="E695" s="157">
        <f>C695*D695</f>
        <v>0.31481999999999999</v>
      </c>
      <c r="F695" s="241">
        <f>C695+E695</f>
        <v>30.01482</v>
      </c>
    </row>
    <row r="696" spans="1:6" s="172" customFormat="1" ht="15" x14ac:dyDescent="0.2">
      <c r="A696" s="174"/>
      <c r="B696" s="168"/>
      <c r="C696" s="158"/>
      <c r="D696" s="156"/>
      <c r="E696" s="157"/>
      <c r="F696" s="158"/>
    </row>
    <row r="697" spans="1:6" x14ac:dyDescent="0.2">
      <c r="A697" s="236"/>
      <c r="B697" s="114"/>
      <c r="D697" s="235"/>
    </row>
    <row r="698" spans="1:6" s="302" customFormat="1" ht="30" x14ac:dyDescent="0.2">
      <c r="A698" s="297"/>
      <c r="B698" s="298" t="s">
        <v>455</v>
      </c>
      <c r="C698" s="301"/>
      <c r="D698" s="299"/>
      <c r="E698" s="300"/>
      <c r="F698" s="301"/>
    </row>
    <row r="699" spans="1:6" x14ac:dyDescent="0.2">
      <c r="A699" s="127"/>
      <c r="B699" s="118"/>
      <c r="D699" s="235"/>
    </row>
    <row r="700" spans="1:6" ht="18" x14ac:dyDescent="0.2">
      <c r="A700" s="127"/>
      <c r="B700" s="303" t="s">
        <v>456</v>
      </c>
      <c r="D700" s="235"/>
    </row>
    <row r="701" spans="1:6" ht="14.25" x14ac:dyDescent="0.2">
      <c r="A701" s="428" t="s">
        <v>694</v>
      </c>
      <c r="B701" s="428"/>
      <c r="D701" s="235"/>
    </row>
    <row r="702" spans="1:6" ht="14.25" x14ac:dyDescent="0.2">
      <c r="A702" s="427" t="s">
        <v>803</v>
      </c>
      <c r="B702" s="427"/>
      <c r="D702" s="235"/>
    </row>
    <row r="703" spans="1:6" ht="15" thickBot="1" x14ac:dyDescent="0.25">
      <c r="A703" s="392"/>
      <c r="B703" s="392"/>
      <c r="D703" s="235"/>
    </row>
    <row r="704" spans="1:6" ht="44.25" customHeight="1" thickBot="1" x14ac:dyDescent="0.3">
      <c r="A704" s="407"/>
      <c r="B704" s="399" t="s">
        <v>29</v>
      </c>
      <c r="C704" s="400" t="s">
        <v>806</v>
      </c>
      <c r="D704" s="401" t="s">
        <v>2</v>
      </c>
      <c r="E704" s="402" t="s">
        <v>808</v>
      </c>
      <c r="F704" s="403" t="s">
        <v>807</v>
      </c>
    </row>
    <row r="705" spans="1:6" s="172" customFormat="1" ht="15" x14ac:dyDescent="0.2">
      <c r="A705" s="174"/>
      <c r="B705" s="251"/>
      <c r="C705" s="158"/>
      <c r="D705" s="156"/>
      <c r="E705" s="157"/>
      <c r="F705" s="189"/>
    </row>
    <row r="706" spans="1:6" s="172" customFormat="1" ht="15" x14ac:dyDescent="0.25">
      <c r="A706" s="174"/>
      <c r="B706" s="159" t="s">
        <v>457</v>
      </c>
      <c r="C706" s="158"/>
      <c r="D706" s="156"/>
      <c r="E706" s="157"/>
      <c r="F706" s="158"/>
    </row>
    <row r="707" spans="1:6" s="172" customFormat="1" ht="15" x14ac:dyDescent="0.2">
      <c r="A707" s="174"/>
      <c r="B707" s="165" t="s">
        <v>458</v>
      </c>
      <c r="C707" s="158">
        <v>21.71521719147362</v>
      </c>
      <c r="D707" s="156">
        <v>0</v>
      </c>
      <c r="E707" s="157">
        <f t="shared" ref="E707:E712" si="17">C707*D707</f>
        <v>0</v>
      </c>
      <c r="F707" s="158">
        <f t="shared" ref="F707:F712" si="18">C707+E707</f>
        <v>21.71521719147362</v>
      </c>
    </row>
    <row r="708" spans="1:6" s="172" customFormat="1" ht="28.5" x14ac:dyDescent="0.2">
      <c r="A708" s="174"/>
      <c r="B708" s="154" t="s">
        <v>459</v>
      </c>
      <c r="C708" s="158">
        <v>108.57195366104241</v>
      </c>
      <c r="D708" s="156">
        <v>0</v>
      </c>
      <c r="E708" s="157">
        <f t="shared" si="17"/>
        <v>0</v>
      </c>
      <c r="F708" s="158">
        <f t="shared" si="18"/>
        <v>108.57195366104241</v>
      </c>
    </row>
    <row r="709" spans="1:6" s="172" customFormat="1" ht="15" x14ac:dyDescent="0.2">
      <c r="A709" s="174"/>
      <c r="B709" s="165" t="s">
        <v>460</v>
      </c>
      <c r="C709" s="158">
        <v>372.66753657159933</v>
      </c>
      <c r="D709" s="156">
        <v>0</v>
      </c>
      <c r="E709" s="157">
        <f t="shared" si="17"/>
        <v>0</v>
      </c>
      <c r="F709" s="158">
        <f t="shared" si="18"/>
        <v>372.66753657159933</v>
      </c>
    </row>
    <row r="710" spans="1:6" s="172" customFormat="1" ht="15" x14ac:dyDescent="0.2">
      <c r="A710" s="174"/>
      <c r="B710" s="165" t="s">
        <v>461</v>
      </c>
      <c r="C710" s="158">
        <v>542.88042978684052</v>
      </c>
      <c r="D710" s="156">
        <v>0</v>
      </c>
      <c r="E710" s="157">
        <f t="shared" si="17"/>
        <v>0</v>
      </c>
      <c r="F710" s="158">
        <f t="shared" si="18"/>
        <v>542.88042978684052</v>
      </c>
    </row>
    <row r="711" spans="1:6" s="172" customFormat="1" ht="15" x14ac:dyDescent="0.2">
      <c r="A711" s="174"/>
      <c r="B711" s="165" t="s">
        <v>462</v>
      </c>
      <c r="C711" s="158">
        <v>1112.0382499743203</v>
      </c>
      <c r="D711" s="156">
        <v>0</v>
      </c>
      <c r="E711" s="157">
        <f t="shared" si="17"/>
        <v>0</v>
      </c>
      <c r="F711" s="158">
        <f t="shared" si="18"/>
        <v>1112.0382499743203</v>
      </c>
    </row>
    <row r="712" spans="1:6" s="172" customFormat="1" ht="15" x14ac:dyDescent="0.2">
      <c r="A712" s="174"/>
      <c r="B712" s="165" t="s">
        <v>463</v>
      </c>
      <c r="C712" s="158">
        <v>43.389111419690394</v>
      </c>
      <c r="D712" s="156">
        <v>0</v>
      </c>
      <c r="E712" s="157">
        <f t="shared" si="17"/>
        <v>0</v>
      </c>
      <c r="F712" s="158">
        <f t="shared" si="18"/>
        <v>43.389111419690394</v>
      </c>
    </row>
    <row r="713" spans="1:6" s="172" customFormat="1" ht="15" x14ac:dyDescent="0.25">
      <c r="A713" s="170" t="s">
        <v>208</v>
      </c>
      <c r="B713" s="159" t="s">
        <v>464</v>
      </c>
      <c r="C713" s="158"/>
      <c r="D713" s="156"/>
      <c r="E713" s="157"/>
      <c r="F713" s="158"/>
    </row>
    <row r="714" spans="1:6" s="172" customFormat="1" ht="15" x14ac:dyDescent="0.2">
      <c r="A714" s="170"/>
      <c r="B714" s="259" t="s">
        <v>465</v>
      </c>
      <c r="C714" s="158">
        <v>434.37872516333482</v>
      </c>
      <c r="D714" s="156">
        <v>0</v>
      </c>
      <c r="E714" s="157">
        <f>C714*D714</f>
        <v>0</v>
      </c>
      <c r="F714" s="158">
        <f>C714+E714</f>
        <v>434.37872516333482</v>
      </c>
    </row>
    <row r="715" spans="1:6" s="172" customFormat="1" ht="15" x14ac:dyDescent="0.2">
      <c r="A715" s="170"/>
      <c r="B715" s="154" t="s">
        <v>466</v>
      </c>
      <c r="C715" s="158"/>
      <c r="D715" s="156"/>
      <c r="E715" s="157"/>
      <c r="F715" s="158"/>
    </row>
    <row r="716" spans="1:6" s="172" customFormat="1" ht="57" x14ac:dyDescent="0.2">
      <c r="A716" s="174"/>
      <c r="B716" s="282" t="s">
        <v>811</v>
      </c>
      <c r="C716" s="158"/>
      <c r="D716" s="156"/>
      <c r="E716" s="157"/>
      <c r="F716" s="158"/>
    </row>
    <row r="717" spans="1:6" s="172" customFormat="1" ht="28.5" x14ac:dyDescent="0.2">
      <c r="A717" s="174"/>
      <c r="B717" s="282" t="s">
        <v>467</v>
      </c>
      <c r="C717" s="158"/>
      <c r="D717" s="156"/>
      <c r="E717" s="157"/>
      <c r="F717" s="158"/>
    </row>
    <row r="718" spans="1:6" s="172" customFormat="1" ht="15" x14ac:dyDescent="0.2">
      <c r="A718" s="170"/>
      <c r="B718" s="169" t="s">
        <v>468</v>
      </c>
      <c r="C718" s="158">
        <v>217.18936258166741</v>
      </c>
      <c r="D718" s="156">
        <v>0</v>
      </c>
      <c r="E718" s="157">
        <f>C718*D718</f>
        <v>0</v>
      </c>
      <c r="F718" s="158">
        <f>C718+E718</f>
        <v>217.18936258166741</v>
      </c>
    </row>
    <row r="719" spans="1:6" s="172" customFormat="1" ht="15" x14ac:dyDescent="0.2">
      <c r="A719" s="170"/>
      <c r="B719" s="169" t="s">
        <v>469</v>
      </c>
      <c r="C719" s="158">
        <v>217.18936258166741</v>
      </c>
      <c r="D719" s="156">
        <v>0</v>
      </c>
      <c r="E719" s="157">
        <f>C719*D719</f>
        <v>0</v>
      </c>
      <c r="F719" s="158">
        <f>C719+E719</f>
        <v>217.18936258166741</v>
      </c>
    </row>
    <row r="720" spans="1:6" s="172" customFormat="1" ht="15" x14ac:dyDescent="0.2">
      <c r="A720" s="174"/>
      <c r="B720" s="165" t="s">
        <v>470</v>
      </c>
      <c r="C720" s="158">
        <v>481.47074599750812</v>
      </c>
      <c r="D720" s="156">
        <v>0</v>
      </c>
      <c r="E720" s="157">
        <f>C720*D720</f>
        <v>0</v>
      </c>
      <c r="F720" s="158">
        <f>C720+E720</f>
        <v>481.47074599750812</v>
      </c>
    </row>
    <row r="721" spans="1:6" s="172" customFormat="1" ht="15" x14ac:dyDescent="0.2">
      <c r="A721" s="170"/>
      <c r="B721" s="304"/>
      <c r="C721" s="158"/>
      <c r="D721" s="156"/>
      <c r="E721" s="157"/>
      <c r="F721" s="158"/>
    </row>
    <row r="722" spans="1:6" s="172" customFormat="1" ht="15" x14ac:dyDescent="0.25">
      <c r="A722" s="174"/>
      <c r="B722" s="161" t="s">
        <v>471</v>
      </c>
      <c r="C722" s="158"/>
      <c r="D722" s="156"/>
      <c r="E722" s="157"/>
      <c r="F722" s="158"/>
    </row>
    <row r="723" spans="1:6" s="172" customFormat="1" ht="15" x14ac:dyDescent="0.25">
      <c r="A723" s="174"/>
      <c r="B723" s="161" t="s">
        <v>472</v>
      </c>
      <c r="C723" s="158"/>
      <c r="D723" s="156"/>
      <c r="E723" s="157"/>
      <c r="F723" s="158"/>
    </row>
    <row r="724" spans="1:6" s="172" customFormat="1" ht="15" x14ac:dyDescent="0.25">
      <c r="A724" s="174"/>
      <c r="B724" s="256" t="s">
        <v>473</v>
      </c>
      <c r="C724" s="158"/>
      <c r="D724" s="156"/>
      <c r="E724" s="157"/>
      <c r="F724" s="158"/>
    </row>
    <row r="725" spans="1:6" s="172" customFormat="1" ht="15" x14ac:dyDescent="0.2">
      <c r="A725" s="174"/>
      <c r="B725" s="305" t="s">
        <v>713</v>
      </c>
      <c r="C725" s="158">
        <v>559.33515578786228</v>
      </c>
      <c r="D725" s="156">
        <v>0</v>
      </c>
      <c r="E725" s="157">
        <f>C725*D725</f>
        <v>0</v>
      </c>
      <c r="F725" s="158">
        <f>C725+E725</f>
        <v>559.33515578786228</v>
      </c>
    </row>
    <row r="726" spans="1:6" s="172" customFormat="1" ht="15" x14ac:dyDescent="0.2">
      <c r="A726" s="170"/>
      <c r="B726" s="165" t="s">
        <v>714</v>
      </c>
      <c r="C726" s="158">
        <v>712.85391218321286</v>
      </c>
      <c r="D726" s="156">
        <v>0</v>
      </c>
      <c r="E726" s="157">
        <f>C726*D726</f>
        <v>0</v>
      </c>
      <c r="F726" s="158">
        <f>C726+E726</f>
        <v>712.85391218321286</v>
      </c>
    </row>
    <row r="727" spans="1:6" s="172" customFormat="1" ht="15" x14ac:dyDescent="0.2">
      <c r="A727" s="170"/>
      <c r="B727" s="165" t="s">
        <v>474</v>
      </c>
      <c r="C727" s="158">
        <v>119.17293106138318</v>
      </c>
      <c r="D727" s="156">
        <v>0</v>
      </c>
      <c r="E727" s="157">
        <f>C727*D727</f>
        <v>0</v>
      </c>
      <c r="F727" s="158">
        <f>C727+E727</f>
        <v>119.17293106138318</v>
      </c>
    </row>
    <row r="728" spans="1:6" s="172" customFormat="1" ht="15" x14ac:dyDescent="0.2">
      <c r="A728" s="170"/>
      <c r="C728" s="158"/>
      <c r="D728" s="156"/>
      <c r="E728" s="157"/>
      <c r="F728" s="158"/>
    </row>
    <row r="729" spans="1:6" s="172" customFormat="1" ht="15" x14ac:dyDescent="0.2">
      <c r="A729" s="170"/>
      <c r="B729" s="305" t="s">
        <v>715</v>
      </c>
      <c r="C729" s="241">
        <v>475.50925038762722</v>
      </c>
      <c r="D729" s="191">
        <v>0</v>
      </c>
      <c r="E729" s="243">
        <f>C729*D729</f>
        <v>0</v>
      </c>
      <c r="F729" s="158">
        <f>C729+E729</f>
        <v>475.50925038762722</v>
      </c>
    </row>
    <row r="730" spans="1:6" s="172" customFormat="1" ht="15" x14ac:dyDescent="0.2">
      <c r="A730" s="170"/>
      <c r="B730" s="165" t="s">
        <v>716</v>
      </c>
      <c r="C730" s="241">
        <v>558.59872434912006</v>
      </c>
      <c r="D730" s="191">
        <v>0</v>
      </c>
      <c r="E730" s="243">
        <f>C730*D730</f>
        <v>0</v>
      </c>
      <c r="F730" s="158">
        <f>C730+E730</f>
        <v>558.59872434912006</v>
      </c>
    </row>
    <row r="731" spans="1:6" s="172" customFormat="1" ht="15" x14ac:dyDescent="0.2">
      <c r="A731" s="170"/>
      <c r="B731" s="165" t="s">
        <v>474</v>
      </c>
      <c r="C731" s="241">
        <v>103.64794203160051</v>
      </c>
      <c r="D731" s="191">
        <v>0</v>
      </c>
      <c r="E731" s="243">
        <f>C731*D731</f>
        <v>0</v>
      </c>
      <c r="F731" s="158">
        <f>C731+E731</f>
        <v>103.64794203160051</v>
      </c>
    </row>
    <row r="732" spans="1:6" s="172" customFormat="1" ht="15" x14ac:dyDescent="0.2">
      <c r="A732" s="174"/>
      <c r="B732" s="165"/>
      <c r="C732" s="158"/>
      <c r="D732" s="156"/>
      <c r="E732" s="157"/>
      <c r="F732" s="158"/>
    </row>
    <row r="733" spans="1:6" s="172" customFormat="1" ht="15" x14ac:dyDescent="0.25">
      <c r="A733" s="174"/>
      <c r="B733" s="256" t="s">
        <v>475</v>
      </c>
      <c r="C733" s="158"/>
      <c r="D733" s="156"/>
      <c r="E733" s="157"/>
      <c r="F733" s="158"/>
    </row>
    <row r="734" spans="1:6" s="172" customFormat="1" ht="15" x14ac:dyDescent="0.2">
      <c r="A734" s="174"/>
      <c r="B734" s="305" t="s">
        <v>713</v>
      </c>
      <c r="C734" s="158">
        <v>455.75495761235567</v>
      </c>
      <c r="D734" s="156">
        <v>0</v>
      </c>
      <c r="E734" s="157">
        <f>C734*D734</f>
        <v>0</v>
      </c>
      <c r="F734" s="158">
        <f>C734+E734</f>
        <v>455.75495761235567</v>
      </c>
    </row>
    <row r="735" spans="1:6" s="172" customFormat="1" ht="15" x14ac:dyDescent="0.2">
      <c r="A735" s="174"/>
      <c r="B735" s="165" t="s">
        <v>714</v>
      </c>
      <c r="C735" s="158">
        <v>621.29514104313114</v>
      </c>
      <c r="D735" s="156">
        <v>0</v>
      </c>
      <c r="E735" s="157">
        <f>C735*D735</f>
        <v>0</v>
      </c>
      <c r="F735" s="158">
        <f>C735+E735</f>
        <v>621.29514104313114</v>
      </c>
    </row>
    <row r="736" spans="1:6" s="172" customFormat="1" ht="15" x14ac:dyDescent="0.2">
      <c r="A736" s="174"/>
      <c r="B736" s="165" t="s">
        <v>474</v>
      </c>
      <c r="C736" s="158">
        <v>113.44935536409385</v>
      </c>
      <c r="D736" s="156">
        <v>0</v>
      </c>
      <c r="E736" s="157">
        <f>C736*D736</f>
        <v>0</v>
      </c>
      <c r="F736" s="158">
        <f>C736+E736</f>
        <v>113.44935536409385</v>
      </c>
    </row>
    <row r="737" spans="1:6" s="172" customFormat="1" ht="15" x14ac:dyDescent="0.2">
      <c r="A737" s="174"/>
      <c r="C737" s="158"/>
      <c r="D737" s="156"/>
      <c r="E737" s="157"/>
      <c r="F737" s="158"/>
    </row>
    <row r="738" spans="1:6" s="172" customFormat="1" ht="15" x14ac:dyDescent="0.2">
      <c r="A738" s="174"/>
      <c r="B738" s="305" t="s">
        <v>715</v>
      </c>
      <c r="C738" s="158">
        <v>309.57955570274896</v>
      </c>
      <c r="D738" s="156">
        <v>0</v>
      </c>
      <c r="E738" s="157">
        <f>C738*D738</f>
        <v>0</v>
      </c>
      <c r="F738" s="158">
        <f>C738+E738</f>
        <v>309.57955570274896</v>
      </c>
    </row>
    <row r="739" spans="1:6" s="172" customFormat="1" ht="15" x14ac:dyDescent="0.2">
      <c r="A739" s="174"/>
      <c r="B739" s="165" t="s">
        <v>716</v>
      </c>
      <c r="C739" s="158">
        <v>412.90992537822581</v>
      </c>
      <c r="D739" s="156">
        <v>0</v>
      </c>
      <c r="E739" s="157">
        <f>C739*D739</f>
        <v>0</v>
      </c>
      <c r="F739" s="158">
        <f>C739+E739</f>
        <v>412.90992537822581</v>
      </c>
    </row>
    <row r="740" spans="1:6" s="172" customFormat="1" ht="15" x14ac:dyDescent="0.2">
      <c r="A740" s="174"/>
      <c r="B740" s="165" t="s">
        <v>474</v>
      </c>
      <c r="C740" s="158">
        <v>97.970313533932483</v>
      </c>
      <c r="D740" s="156">
        <v>0</v>
      </c>
      <c r="E740" s="157">
        <f>C740*D740</f>
        <v>0</v>
      </c>
      <c r="F740" s="158">
        <f>C740+E740</f>
        <v>97.970313533932483</v>
      </c>
    </row>
    <row r="741" spans="1:6" s="172" customFormat="1" ht="15" x14ac:dyDescent="0.2">
      <c r="A741" s="174"/>
      <c r="B741" s="165"/>
      <c r="C741" s="158"/>
      <c r="D741" s="156"/>
      <c r="E741" s="157"/>
      <c r="F741" s="158"/>
    </row>
    <row r="742" spans="1:6" s="172" customFormat="1" ht="15" x14ac:dyDescent="0.2">
      <c r="A742" s="174"/>
      <c r="B742" s="165" t="s">
        <v>476</v>
      </c>
      <c r="C742" s="158">
        <v>155.22891323202248</v>
      </c>
      <c r="D742" s="156">
        <v>0</v>
      </c>
      <c r="E742" s="157">
        <f>C742*D742</f>
        <v>0</v>
      </c>
      <c r="F742" s="158">
        <f>C742+E742</f>
        <v>155.22891323202248</v>
      </c>
    </row>
    <row r="743" spans="1:6" s="172" customFormat="1" ht="15" x14ac:dyDescent="0.2">
      <c r="A743" s="174"/>
      <c r="B743" s="251"/>
      <c r="C743" s="158">
        <v>0</v>
      </c>
      <c r="D743" s="156"/>
      <c r="E743" s="157">
        <f>C743*D743</f>
        <v>0</v>
      </c>
      <c r="F743" s="158">
        <f>C743+E743</f>
        <v>0</v>
      </c>
    </row>
    <row r="744" spans="1:6" s="172" customFormat="1" ht="15" x14ac:dyDescent="0.2">
      <c r="A744" s="174"/>
      <c r="B744" s="251" t="s">
        <v>477</v>
      </c>
      <c r="C744" s="158">
        <v>217.19616806159999</v>
      </c>
      <c r="D744" s="156">
        <v>0</v>
      </c>
      <c r="E744" s="157">
        <f>C744*D744</f>
        <v>0</v>
      </c>
      <c r="F744" s="158">
        <f>C744+E744</f>
        <v>217.19616806159999</v>
      </c>
    </row>
    <row r="745" spans="1:6" s="172" customFormat="1" ht="15" x14ac:dyDescent="0.25">
      <c r="A745" s="174"/>
      <c r="B745" s="256" t="s">
        <v>478</v>
      </c>
      <c r="C745" s="158"/>
      <c r="D745" s="156"/>
      <c r="E745" s="157"/>
      <c r="F745" s="158"/>
    </row>
    <row r="746" spans="1:6" s="172" customFormat="1" ht="15" x14ac:dyDescent="0.2">
      <c r="A746" s="174"/>
      <c r="B746" s="165" t="s">
        <v>479</v>
      </c>
      <c r="C746" s="158"/>
      <c r="D746" s="156"/>
      <c r="E746" s="157"/>
      <c r="F746" s="158"/>
    </row>
    <row r="747" spans="1:6" s="172" customFormat="1" ht="15" x14ac:dyDescent="0.2">
      <c r="A747" s="174"/>
      <c r="B747" s="165" t="s">
        <v>480</v>
      </c>
      <c r="C747" s="158">
        <v>206.26040241573821</v>
      </c>
      <c r="D747" s="156">
        <v>0</v>
      </c>
      <c r="E747" s="157">
        <f t="shared" ref="E747:E754" si="19">C747*D747</f>
        <v>0</v>
      </c>
      <c r="F747" s="158">
        <f t="shared" ref="F747:F754" si="20">C747+E747</f>
        <v>206.26040241573821</v>
      </c>
    </row>
    <row r="748" spans="1:6" s="172" customFormat="1" ht="15" x14ac:dyDescent="0.2">
      <c r="A748" s="174"/>
      <c r="B748" s="165" t="s">
        <v>481</v>
      </c>
      <c r="C748" s="158">
        <v>63.009716612040535</v>
      </c>
      <c r="D748" s="156">
        <v>0</v>
      </c>
      <c r="E748" s="157">
        <f t="shared" si="19"/>
        <v>0</v>
      </c>
      <c r="F748" s="158">
        <f t="shared" si="20"/>
        <v>63.009716612040535</v>
      </c>
    </row>
    <row r="749" spans="1:6" s="172" customFormat="1" ht="15" x14ac:dyDescent="0.2">
      <c r="A749" s="174"/>
      <c r="B749" s="165" t="s">
        <v>482</v>
      </c>
      <c r="C749" s="158">
        <v>63.009716612040535</v>
      </c>
      <c r="D749" s="156">
        <v>0</v>
      </c>
      <c r="E749" s="157">
        <f t="shared" si="19"/>
        <v>0</v>
      </c>
      <c r="F749" s="158">
        <f t="shared" si="20"/>
        <v>63.009716612040535</v>
      </c>
    </row>
    <row r="750" spans="1:6" s="172" customFormat="1" ht="15" x14ac:dyDescent="0.2">
      <c r="A750" s="174"/>
      <c r="B750" s="165" t="s">
        <v>483</v>
      </c>
      <c r="C750" s="158">
        <v>129.69593428423093</v>
      </c>
      <c r="D750" s="156">
        <v>0</v>
      </c>
      <c r="E750" s="157">
        <f t="shared" si="19"/>
        <v>0</v>
      </c>
      <c r="F750" s="158">
        <f t="shared" si="20"/>
        <v>129.69593428423093</v>
      </c>
    </row>
    <row r="751" spans="1:6" s="172" customFormat="1" ht="15" x14ac:dyDescent="0.2">
      <c r="A751" s="174"/>
      <c r="B751" s="165" t="s">
        <v>480</v>
      </c>
      <c r="C751" s="158">
        <v>0</v>
      </c>
      <c r="D751" s="156"/>
      <c r="E751" s="157">
        <f t="shared" si="19"/>
        <v>0</v>
      </c>
      <c r="F751" s="158">
        <f t="shared" si="20"/>
        <v>0</v>
      </c>
    </row>
    <row r="752" spans="1:6" s="172" customFormat="1" ht="15" x14ac:dyDescent="0.2">
      <c r="A752" s="174"/>
      <c r="B752" s="165" t="s">
        <v>481</v>
      </c>
      <c r="C752" s="158">
        <v>41.209230361919786</v>
      </c>
      <c r="D752" s="156">
        <v>0</v>
      </c>
      <c r="E752" s="157">
        <f t="shared" si="19"/>
        <v>0</v>
      </c>
      <c r="F752" s="158">
        <f t="shared" si="20"/>
        <v>41.209230361919786</v>
      </c>
    </row>
    <row r="753" spans="1:6" s="172" customFormat="1" ht="15" x14ac:dyDescent="0.2">
      <c r="A753" s="174"/>
      <c r="B753" s="165" t="s">
        <v>482</v>
      </c>
      <c r="C753" s="158">
        <v>41.209230361919786</v>
      </c>
      <c r="D753" s="156">
        <v>0</v>
      </c>
      <c r="E753" s="157">
        <f t="shared" si="19"/>
        <v>0</v>
      </c>
      <c r="F753" s="158">
        <f t="shared" si="20"/>
        <v>41.209230361919786</v>
      </c>
    </row>
    <row r="754" spans="1:6" s="172" customFormat="1" ht="15" x14ac:dyDescent="0.2">
      <c r="A754" s="174"/>
      <c r="B754" s="251" t="s">
        <v>484</v>
      </c>
      <c r="C754" s="158">
        <v>206.85349339199999</v>
      </c>
      <c r="D754" s="156">
        <v>0</v>
      </c>
      <c r="E754" s="157">
        <f t="shared" si="19"/>
        <v>0</v>
      </c>
      <c r="F754" s="158">
        <f t="shared" si="20"/>
        <v>206.85349339199999</v>
      </c>
    </row>
    <row r="755" spans="1:6" s="172" customFormat="1" ht="15" x14ac:dyDescent="0.2">
      <c r="A755" s="174"/>
      <c r="B755" s="251"/>
      <c r="C755" s="158"/>
      <c r="D755" s="156"/>
      <c r="E755" s="157"/>
      <c r="F755" s="158"/>
    </row>
    <row r="756" spans="1:6" s="172" customFormat="1" ht="15" x14ac:dyDescent="0.2">
      <c r="A756" s="174"/>
      <c r="B756" s="165" t="s">
        <v>485</v>
      </c>
      <c r="C756" s="158">
        <v>1860.8354909825323</v>
      </c>
      <c r="D756" s="156">
        <v>0</v>
      </c>
      <c r="E756" s="157">
        <f>C756*D756</f>
        <v>0</v>
      </c>
      <c r="F756" s="158">
        <f>C756+E756</f>
        <v>1860.8354909825323</v>
      </c>
    </row>
    <row r="757" spans="1:6" s="172" customFormat="1" ht="15" x14ac:dyDescent="0.2">
      <c r="A757" s="174"/>
      <c r="B757" s="165" t="s">
        <v>486</v>
      </c>
      <c r="C757" s="158">
        <v>40.732961071403288</v>
      </c>
      <c r="D757" s="156">
        <v>0</v>
      </c>
      <c r="E757" s="157">
        <f>C757*D757</f>
        <v>0</v>
      </c>
      <c r="F757" s="158">
        <f>C757+E757</f>
        <v>40.732961071403288</v>
      </c>
    </row>
    <row r="758" spans="1:6" s="172" customFormat="1" ht="15" x14ac:dyDescent="0.2">
      <c r="A758" s="174"/>
      <c r="B758" s="251"/>
      <c r="C758" s="158"/>
      <c r="D758" s="156"/>
      <c r="E758" s="157"/>
      <c r="F758" s="158"/>
    </row>
    <row r="759" spans="1:6" s="172" customFormat="1" ht="15" x14ac:dyDescent="0.2">
      <c r="A759" s="174"/>
      <c r="B759" s="251" t="s">
        <v>487</v>
      </c>
      <c r="C759" s="158"/>
      <c r="D759" s="156"/>
      <c r="E759" s="157"/>
      <c r="F759" s="158"/>
    </row>
    <row r="760" spans="1:6" s="172" customFormat="1" ht="30" x14ac:dyDescent="0.25">
      <c r="A760" s="174"/>
      <c r="B760" s="306" t="s">
        <v>488</v>
      </c>
      <c r="C760" s="158"/>
      <c r="D760" s="156"/>
      <c r="E760" s="157"/>
      <c r="F760" s="158"/>
    </row>
    <row r="761" spans="1:6" s="172" customFormat="1" ht="15" x14ac:dyDescent="0.2">
      <c r="A761" s="174"/>
      <c r="B761" s="251"/>
      <c r="C761" s="158"/>
      <c r="D761" s="156"/>
      <c r="E761" s="157"/>
      <c r="F761" s="158"/>
    </row>
    <row r="762" spans="1:6" s="172" customFormat="1" ht="15" x14ac:dyDescent="0.25">
      <c r="A762" s="174"/>
      <c r="B762" s="250" t="s">
        <v>489</v>
      </c>
      <c r="C762" s="158"/>
      <c r="D762" s="156"/>
      <c r="E762" s="157"/>
      <c r="F762" s="158"/>
    </row>
    <row r="763" spans="1:6" s="172" customFormat="1" ht="15" x14ac:dyDescent="0.2">
      <c r="A763" s="174"/>
      <c r="B763" s="165" t="s">
        <v>490</v>
      </c>
      <c r="C763" s="158"/>
      <c r="D763" s="156"/>
      <c r="E763" s="157"/>
      <c r="F763" s="158"/>
    </row>
    <row r="764" spans="1:6" s="172" customFormat="1" ht="15" x14ac:dyDescent="0.2">
      <c r="A764" s="174"/>
      <c r="B764" s="169" t="s">
        <v>491</v>
      </c>
      <c r="C764" s="158">
        <v>1137.4143138703855</v>
      </c>
      <c r="D764" s="156">
        <v>0</v>
      </c>
      <c r="E764" s="157">
        <f>C764*D764</f>
        <v>0</v>
      </c>
      <c r="F764" s="158">
        <f>C764+E764</f>
        <v>1137.4143138703855</v>
      </c>
    </row>
    <row r="765" spans="1:6" s="172" customFormat="1" ht="15" x14ac:dyDescent="0.2">
      <c r="A765" s="174"/>
      <c r="B765" s="165" t="s">
        <v>492</v>
      </c>
      <c r="C765" s="158"/>
      <c r="D765" s="156"/>
      <c r="E765" s="157"/>
      <c r="F765" s="158"/>
    </row>
    <row r="766" spans="1:6" s="172" customFormat="1" ht="15" x14ac:dyDescent="0.2">
      <c r="A766" s="174"/>
      <c r="B766" s="165"/>
      <c r="C766" s="158"/>
      <c r="D766" s="156"/>
      <c r="E766" s="157"/>
      <c r="F766" s="158"/>
    </row>
    <row r="767" spans="1:6" s="172" customFormat="1" ht="15" x14ac:dyDescent="0.25">
      <c r="A767" s="174"/>
      <c r="B767" s="420" t="s">
        <v>812</v>
      </c>
      <c r="C767" s="326"/>
      <c r="D767" s="324"/>
      <c r="E767" s="325"/>
      <c r="F767" s="326"/>
    </row>
    <row r="768" spans="1:6" s="172" customFormat="1" ht="15" x14ac:dyDescent="0.2">
      <c r="A768" s="174"/>
      <c r="B768" s="366" t="s">
        <v>813</v>
      </c>
      <c r="C768" s="326"/>
      <c r="D768" s="324"/>
      <c r="E768" s="325"/>
      <c r="F768" s="326">
        <v>200</v>
      </c>
    </row>
    <row r="769" spans="1:6" s="172" customFormat="1" ht="15" x14ac:dyDescent="0.2">
      <c r="A769" s="174"/>
      <c r="B769" s="366" t="s">
        <v>814</v>
      </c>
      <c r="C769" s="326"/>
      <c r="D769" s="324"/>
      <c r="E769" s="325"/>
      <c r="F769" s="326">
        <v>800</v>
      </c>
    </row>
    <row r="770" spans="1:6" s="172" customFormat="1" ht="15" x14ac:dyDescent="0.2">
      <c r="A770" s="174"/>
      <c r="B770" s="414"/>
      <c r="C770" s="326"/>
      <c r="D770" s="324"/>
      <c r="E770" s="325"/>
      <c r="F770" s="326"/>
    </row>
    <row r="771" spans="1:6" s="172" customFormat="1" ht="27.75" x14ac:dyDescent="0.4">
      <c r="A771" s="195"/>
      <c r="B771" s="307" t="s">
        <v>720</v>
      </c>
      <c r="C771" s="198"/>
      <c r="D771" s="223"/>
      <c r="E771" s="197"/>
      <c r="F771" s="198"/>
    </row>
    <row r="772" spans="1:6" s="172" customFormat="1" ht="12.75" customHeight="1" x14ac:dyDescent="0.2">
      <c r="A772" s="428" t="s">
        <v>694</v>
      </c>
      <c r="B772" s="428"/>
      <c r="C772" s="179"/>
      <c r="D772" s="235"/>
      <c r="E772" s="178"/>
      <c r="F772" s="198"/>
    </row>
    <row r="773" spans="1:6" s="172" customFormat="1" ht="12.75" customHeight="1" x14ac:dyDescent="0.2">
      <c r="A773" s="427" t="s">
        <v>803</v>
      </c>
      <c r="B773" s="427"/>
      <c r="C773" s="179"/>
      <c r="D773" s="235"/>
      <c r="E773" s="178"/>
      <c r="F773" s="198"/>
    </row>
    <row r="774" spans="1:6" s="172" customFormat="1" ht="12.75" customHeight="1" thickBot="1" x14ac:dyDescent="0.25">
      <c r="A774" s="392"/>
      <c r="B774" s="392"/>
      <c r="C774" s="179"/>
      <c r="D774" s="235"/>
      <c r="E774" s="178"/>
      <c r="F774" s="198"/>
    </row>
    <row r="775" spans="1:6" ht="44.25" customHeight="1" thickBot="1" x14ac:dyDescent="0.3">
      <c r="A775" s="407"/>
      <c r="B775" s="399" t="s">
        <v>29</v>
      </c>
      <c r="C775" s="400" t="s">
        <v>806</v>
      </c>
      <c r="D775" s="401" t="s">
        <v>2</v>
      </c>
      <c r="E775" s="402" t="s">
        <v>808</v>
      </c>
      <c r="F775" s="403" t="s">
        <v>807</v>
      </c>
    </row>
    <row r="776" spans="1:6" s="172" customFormat="1" ht="15" x14ac:dyDescent="0.25">
      <c r="A776" s="174"/>
      <c r="B776" s="161" t="s">
        <v>493</v>
      </c>
      <c r="C776" s="158"/>
      <c r="D776" s="156"/>
      <c r="E776" s="157"/>
      <c r="F776" s="408"/>
    </row>
    <row r="777" spans="1:6" s="172" customFormat="1" ht="15" x14ac:dyDescent="0.2">
      <c r="A777" s="174"/>
      <c r="B777" s="251"/>
      <c r="C777" s="158"/>
      <c r="D777" s="156"/>
      <c r="E777" s="157"/>
      <c r="F777" s="158"/>
    </row>
    <row r="778" spans="1:6" s="172" customFormat="1" ht="15" x14ac:dyDescent="0.25">
      <c r="A778" s="174"/>
      <c r="B778" s="159" t="s">
        <v>457</v>
      </c>
      <c r="C778" s="158"/>
      <c r="D778" s="156"/>
      <c r="E778" s="157"/>
      <c r="F778" s="158"/>
    </row>
    <row r="779" spans="1:6" s="172" customFormat="1" ht="15" x14ac:dyDescent="0.2">
      <c r="A779" s="174"/>
      <c r="B779" s="165" t="s">
        <v>458</v>
      </c>
      <c r="C779" s="158">
        <v>21.046996528057594</v>
      </c>
      <c r="D779" s="156">
        <v>0</v>
      </c>
      <c r="E779" s="157">
        <f>C779*D779</f>
        <v>0</v>
      </c>
      <c r="F779" s="158">
        <f>C779+E779</f>
        <v>21.046996528057594</v>
      </c>
    </row>
    <row r="780" spans="1:6" s="172" customFormat="1" ht="28.5" x14ac:dyDescent="0.2">
      <c r="A780" s="174"/>
      <c r="B780" s="154" t="s">
        <v>459</v>
      </c>
      <c r="C780" s="158">
        <v>108.57333233073599</v>
      </c>
      <c r="D780" s="156">
        <v>0</v>
      </c>
      <c r="E780" s="157">
        <f>C780*D780</f>
        <v>0</v>
      </c>
      <c r="F780" s="158">
        <f>C780+E780</f>
        <v>108.57333233073599</v>
      </c>
    </row>
    <row r="781" spans="1:6" s="172" customFormat="1" ht="15" x14ac:dyDescent="0.2">
      <c r="A781" s="174"/>
      <c r="B781" s="165" t="s">
        <v>460</v>
      </c>
      <c r="C781" s="158">
        <v>372.66253908549118</v>
      </c>
      <c r="D781" s="156">
        <v>0</v>
      </c>
      <c r="E781" s="157">
        <f>C781*D781</f>
        <v>0</v>
      </c>
      <c r="F781" s="158">
        <f>C781+E781</f>
        <v>372.66253908549118</v>
      </c>
    </row>
    <row r="782" spans="1:6" s="172" customFormat="1" ht="15" x14ac:dyDescent="0.2">
      <c r="A782" s="174"/>
      <c r="B782" s="165" t="s">
        <v>461</v>
      </c>
      <c r="C782" s="158">
        <v>542.71815145329595</v>
      </c>
      <c r="D782" s="156">
        <v>0</v>
      </c>
      <c r="E782" s="157">
        <f>C782*D782</f>
        <v>0</v>
      </c>
      <c r="F782" s="158">
        <f>C782+E782</f>
        <v>542.71815145329595</v>
      </c>
    </row>
    <row r="783" spans="1:6" s="172" customFormat="1" ht="15" x14ac:dyDescent="0.2">
      <c r="A783" s="174"/>
      <c r="B783" s="366"/>
      <c r="C783" s="326"/>
      <c r="D783" s="324"/>
      <c r="E783" s="325"/>
      <c r="F783" s="326"/>
    </row>
    <row r="784" spans="1:6" s="172" customFormat="1" ht="15" x14ac:dyDescent="0.2">
      <c r="A784" s="174"/>
      <c r="B784" s="366"/>
      <c r="C784" s="326"/>
      <c r="D784" s="324"/>
      <c r="E784" s="325"/>
      <c r="F784" s="326"/>
    </row>
    <row r="785" spans="1:6" s="172" customFormat="1" ht="15" x14ac:dyDescent="0.2">
      <c r="A785" s="174"/>
      <c r="B785" s="251"/>
      <c r="C785" s="158"/>
      <c r="D785" s="156"/>
      <c r="E785" s="157"/>
      <c r="F785" s="158"/>
    </row>
    <row r="786" spans="1:6" s="172" customFormat="1" ht="15" x14ac:dyDescent="0.25">
      <c r="A786" s="174"/>
      <c r="B786" s="161" t="s">
        <v>494</v>
      </c>
      <c r="C786" s="158"/>
      <c r="D786" s="156"/>
      <c r="E786" s="157"/>
      <c r="F786" s="158"/>
    </row>
    <row r="787" spans="1:6" s="172" customFormat="1" ht="15" x14ac:dyDescent="0.25">
      <c r="A787" s="174"/>
      <c r="B787" s="256" t="s">
        <v>495</v>
      </c>
      <c r="C787" s="158"/>
      <c r="D787" s="156"/>
      <c r="E787" s="157"/>
      <c r="F787" s="158"/>
    </row>
    <row r="788" spans="1:6" s="172" customFormat="1" ht="15" x14ac:dyDescent="0.25">
      <c r="A788" s="174"/>
      <c r="B788" s="250" t="s">
        <v>496</v>
      </c>
      <c r="C788" s="158"/>
      <c r="D788" s="156"/>
      <c r="E788" s="157"/>
      <c r="F788" s="158"/>
    </row>
    <row r="789" spans="1:6" s="172" customFormat="1" ht="15" x14ac:dyDescent="0.2">
      <c r="A789" s="174"/>
      <c r="B789" s="169" t="s">
        <v>497</v>
      </c>
      <c r="C789" s="158">
        <v>672.33378824807221</v>
      </c>
      <c r="D789" s="156">
        <v>4.9000000000000002E-2</v>
      </c>
      <c r="E789" s="157">
        <f t="shared" ref="E789:E794" si="21">C789*D789</f>
        <v>32.944355624155541</v>
      </c>
      <c r="F789" s="158">
        <f t="shared" ref="F789:F794" si="22">C789+E789</f>
        <v>705.2781438722277</v>
      </c>
    </row>
    <row r="790" spans="1:6" s="172" customFormat="1" ht="15" x14ac:dyDescent="0.2">
      <c r="A790" s="170"/>
      <c r="B790" s="169" t="s">
        <v>498</v>
      </c>
      <c r="C790" s="158">
        <v>1737.1567683051132</v>
      </c>
      <c r="D790" s="156">
        <v>0</v>
      </c>
      <c r="E790" s="157">
        <f t="shared" si="21"/>
        <v>0</v>
      </c>
      <c r="F790" s="158">
        <f t="shared" si="22"/>
        <v>1737.1567683051132</v>
      </c>
    </row>
    <row r="791" spans="1:6" s="172" customFormat="1" ht="15" x14ac:dyDescent="0.2">
      <c r="A791" s="174"/>
      <c r="B791" s="169" t="s">
        <v>499</v>
      </c>
      <c r="C791" s="158">
        <v>672.33378824807221</v>
      </c>
      <c r="D791" s="156">
        <v>0</v>
      </c>
      <c r="E791" s="157">
        <f t="shared" si="21"/>
        <v>0</v>
      </c>
      <c r="F791" s="158">
        <f t="shared" si="22"/>
        <v>672.33378824807221</v>
      </c>
    </row>
    <row r="792" spans="1:6" s="172" customFormat="1" ht="15" x14ac:dyDescent="0.2">
      <c r="A792" s="174"/>
      <c r="B792" s="169" t="s">
        <v>500</v>
      </c>
      <c r="C792" s="158">
        <v>672.33378824807221</v>
      </c>
      <c r="D792" s="156">
        <v>4.9000000000000002E-2</v>
      </c>
      <c r="E792" s="157">
        <f t="shared" si="21"/>
        <v>32.944355624155541</v>
      </c>
      <c r="F792" s="158">
        <f t="shared" si="22"/>
        <v>705.2781438722277</v>
      </c>
    </row>
    <row r="793" spans="1:6" s="172" customFormat="1" ht="15" x14ac:dyDescent="0.2">
      <c r="A793" s="174"/>
      <c r="B793" s="165"/>
      <c r="C793" s="158"/>
      <c r="D793" s="156"/>
      <c r="E793" s="157"/>
      <c r="F793" s="158"/>
    </row>
    <row r="794" spans="1:6" s="172" customFormat="1" ht="15" x14ac:dyDescent="0.2">
      <c r="A794" s="170"/>
      <c r="B794" s="165" t="s">
        <v>501</v>
      </c>
      <c r="C794" s="158">
        <v>103.50418415762881</v>
      </c>
      <c r="D794" s="156">
        <v>4.9000000000000002E-2</v>
      </c>
      <c r="E794" s="157">
        <f t="shared" si="21"/>
        <v>5.0717050237238119</v>
      </c>
      <c r="F794" s="158">
        <f t="shared" si="22"/>
        <v>108.57588918135262</v>
      </c>
    </row>
    <row r="795" spans="1:6" s="172" customFormat="1" ht="15" x14ac:dyDescent="0.2">
      <c r="A795" s="174"/>
      <c r="B795" s="165"/>
      <c r="C795" s="158"/>
      <c r="D795" s="156"/>
      <c r="E795" s="157"/>
      <c r="F795" s="158"/>
    </row>
    <row r="796" spans="1:6" s="172" customFormat="1" ht="15" x14ac:dyDescent="0.25">
      <c r="A796" s="174"/>
      <c r="B796" s="250" t="s">
        <v>502</v>
      </c>
      <c r="C796" s="158"/>
      <c r="D796" s="156"/>
      <c r="E796" s="157"/>
      <c r="F796" s="158"/>
    </row>
    <row r="797" spans="1:6" s="172" customFormat="1" ht="15" x14ac:dyDescent="0.2">
      <c r="A797" s="174"/>
      <c r="B797" s="169" t="s">
        <v>497</v>
      </c>
      <c r="C797" s="158">
        <v>475.4232873521288</v>
      </c>
      <c r="D797" s="156">
        <v>4.9000000000000002E-2</v>
      </c>
      <c r="E797" s="157">
        <f t="shared" ref="E797:E802" si="23">C797*D797</f>
        <v>23.295741080254313</v>
      </c>
      <c r="F797" s="158">
        <f t="shared" ref="F797:F802" si="24">C797+E797</f>
        <v>498.71902843238308</v>
      </c>
    </row>
    <row r="798" spans="1:6" s="172" customFormat="1" ht="15" x14ac:dyDescent="0.2">
      <c r="A798" s="174"/>
      <c r="B798" s="169" t="s">
        <v>498</v>
      </c>
      <c r="C798" s="158">
        <v>1013.5043483387061</v>
      </c>
      <c r="D798" s="156">
        <v>0</v>
      </c>
      <c r="E798" s="157">
        <f t="shared" si="23"/>
        <v>0</v>
      </c>
      <c r="F798" s="158">
        <f t="shared" si="24"/>
        <v>1013.5043483387061</v>
      </c>
    </row>
    <row r="799" spans="1:6" s="172" customFormat="1" ht="15" x14ac:dyDescent="0.2">
      <c r="A799" s="174"/>
      <c r="B799" s="169" t="s">
        <v>499</v>
      </c>
      <c r="C799" s="158">
        <v>475.4232873521288</v>
      </c>
      <c r="D799" s="156">
        <v>0</v>
      </c>
      <c r="E799" s="157">
        <f t="shared" si="23"/>
        <v>0</v>
      </c>
      <c r="F799" s="158">
        <f t="shared" si="24"/>
        <v>475.4232873521288</v>
      </c>
    </row>
    <row r="800" spans="1:6" s="172" customFormat="1" ht="15" x14ac:dyDescent="0.2">
      <c r="A800" s="174"/>
      <c r="B800" s="169" t="s">
        <v>500</v>
      </c>
      <c r="C800" s="158">
        <v>475.4232873521288</v>
      </c>
      <c r="D800" s="156">
        <v>4.9000000000000002E-2</v>
      </c>
      <c r="E800" s="157">
        <f t="shared" si="23"/>
        <v>23.295741080254313</v>
      </c>
      <c r="F800" s="158">
        <f t="shared" si="24"/>
        <v>498.71902843238308</v>
      </c>
    </row>
    <row r="801" spans="1:6" s="172" customFormat="1" ht="15" x14ac:dyDescent="0.2">
      <c r="A801" s="170"/>
      <c r="B801" s="169"/>
      <c r="C801" s="158"/>
      <c r="D801" s="156"/>
      <c r="E801" s="157"/>
      <c r="F801" s="158"/>
    </row>
    <row r="802" spans="1:6" s="172" customFormat="1" ht="15" x14ac:dyDescent="0.2">
      <c r="A802" s="174"/>
      <c r="B802" s="165" t="s">
        <v>501</v>
      </c>
      <c r="C802" s="158">
        <v>77.775720129853198</v>
      </c>
      <c r="D802" s="156">
        <v>4.9000000000000002E-2</v>
      </c>
      <c r="E802" s="157">
        <f t="shared" si="23"/>
        <v>3.8110102863628068</v>
      </c>
      <c r="F802" s="158">
        <f t="shared" si="24"/>
        <v>81.586730416216</v>
      </c>
    </row>
    <row r="803" spans="1:6" s="172" customFormat="1" ht="15" x14ac:dyDescent="0.2">
      <c r="A803" s="174"/>
      <c r="B803" s="251"/>
      <c r="C803" s="158"/>
      <c r="D803" s="156"/>
      <c r="E803" s="157"/>
      <c r="F803" s="158"/>
    </row>
    <row r="804" spans="1:6" s="172" customFormat="1" ht="15" x14ac:dyDescent="0.2">
      <c r="A804" s="174"/>
      <c r="B804" s="251" t="s">
        <v>504</v>
      </c>
      <c r="C804" s="158"/>
      <c r="D804" s="156"/>
      <c r="E804" s="157"/>
      <c r="F804" s="158"/>
    </row>
    <row r="805" spans="1:6" s="172" customFormat="1" ht="15" x14ac:dyDescent="0.2">
      <c r="A805" s="174"/>
      <c r="B805" s="282" t="s">
        <v>505</v>
      </c>
      <c r="C805" s="158">
        <v>88.155654947942395</v>
      </c>
      <c r="D805" s="156">
        <v>0</v>
      </c>
      <c r="E805" s="157">
        <f>C805*D805</f>
        <v>0</v>
      </c>
      <c r="F805" s="158">
        <f>C805+E805</f>
        <v>88.155654947942395</v>
      </c>
    </row>
    <row r="806" spans="1:6" s="172" customFormat="1" ht="15" x14ac:dyDescent="0.2">
      <c r="A806" s="174"/>
      <c r="B806" s="165" t="s">
        <v>503</v>
      </c>
      <c r="C806" s="158">
        <v>21.036859984968356</v>
      </c>
      <c r="D806" s="156">
        <v>0</v>
      </c>
      <c r="E806" s="157">
        <f>C806*D806</f>
        <v>0</v>
      </c>
      <c r="F806" s="158">
        <f>C806+E806</f>
        <v>21.036859984968356</v>
      </c>
    </row>
    <row r="807" spans="1:6" s="172" customFormat="1" ht="15" x14ac:dyDescent="0.2">
      <c r="A807" s="174"/>
      <c r="B807" s="169"/>
      <c r="C807" s="158"/>
      <c r="D807" s="156"/>
      <c r="E807" s="157"/>
      <c r="F807" s="158"/>
    </row>
    <row r="808" spans="1:6" s="172" customFormat="1" ht="15" x14ac:dyDescent="0.2">
      <c r="A808" s="174"/>
      <c r="B808" s="282" t="s">
        <v>506</v>
      </c>
      <c r="C808" s="158">
        <v>67.297397304009607</v>
      </c>
      <c r="D808" s="156">
        <v>0</v>
      </c>
      <c r="E808" s="157">
        <f>C808*D808</f>
        <v>0</v>
      </c>
      <c r="F808" s="158">
        <f>C808+E808</f>
        <v>67.297397304009607</v>
      </c>
    </row>
    <row r="809" spans="1:6" s="172" customFormat="1" ht="15" x14ac:dyDescent="0.2">
      <c r="A809" s="174"/>
      <c r="B809" s="165" t="s">
        <v>503</v>
      </c>
      <c r="C809" s="158">
        <v>17.650672481540706</v>
      </c>
      <c r="D809" s="156">
        <v>0</v>
      </c>
      <c r="E809" s="157">
        <f>C809*D809</f>
        <v>0</v>
      </c>
      <c r="F809" s="158">
        <f>C809+E809</f>
        <v>17.650672481540706</v>
      </c>
    </row>
    <row r="810" spans="1:6" s="172" customFormat="1" ht="15" x14ac:dyDescent="0.2">
      <c r="A810" s="174"/>
      <c r="B810" s="165"/>
      <c r="C810" s="158"/>
      <c r="D810" s="156"/>
      <c r="E810" s="157"/>
      <c r="F810" s="158"/>
    </row>
    <row r="811" spans="1:6" s="172" customFormat="1" ht="12.75" customHeight="1" x14ac:dyDescent="0.2">
      <c r="A811" s="174"/>
      <c r="B811" s="251" t="s">
        <v>507</v>
      </c>
      <c r="C811" s="158"/>
      <c r="D811" s="156"/>
      <c r="E811" s="157"/>
      <c r="F811" s="158"/>
    </row>
    <row r="812" spans="1:6" s="172" customFormat="1" ht="19.5" customHeight="1" x14ac:dyDescent="0.2">
      <c r="A812" s="174"/>
      <c r="B812" s="251" t="s">
        <v>508</v>
      </c>
      <c r="C812" s="158"/>
      <c r="D812" s="156"/>
      <c r="E812" s="157"/>
      <c r="F812" s="158"/>
    </row>
    <row r="813" spans="1:6" s="172" customFormat="1" ht="12.75" customHeight="1" x14ac:dyDescent="0.25">
      <c r="A813" s="174"/>
      <c r="B813" s="250" t="s">
        <v>509</v>
      </c>
      <c r="C813" s="158"/>
      <c r="D813" s="156"/>
      <c r="E813" s="157"/>
      <c r="F813" s="158"/>
    </row>
    <row r="814" spans="1:6" s="172" customFormat="1" ht="15" x14ac:dyDescent="0.2">
      <c r="A814" s="174"/>
      <c r="B814" s="165" t="s">
        <v>510</v>
      </c>
      <c r="C814" s="158">
        <v>176.52904499099469</v>
      </c>
      <c r="D814" s="156">
        <v>0</v>
      </c>
      <c r="E814" s="157">
        <f t="shared" ref="E814:E832" si="25">C814*D814</f>
        <v>0</v>
      </c>
      <c r="F814" s="158">
        <f t="shared" ref="F814:F832" si="26">C814+E814</f>
        <v>176.52904499099469</v>
      </c>
    </row>
    <row r="815" spans="1:6" s="172" customFormat="1" ht="15" x14ac:dyDescent="0.2">
      <c r="A815" s="174"/>
      <c r="B815" s="165" t="s">
        <v>511</v>
      </c>
      <c r="C815" s="158">
        <v>182.80802384434841</v>
      </c>
      <c r="D815" s="156">
        <v>0</v>
      </c>
      <c r="E815" s="157">
        <f t="shared" si="25"/>
        <v>0</v>
      </c>
      <c r="F815" s="158">
        <f t="shared" si="26"/>
        <v>182.80802384434841</v>
      </c>
    </row>
    <row r="816" spans="1:6" s="172" customFormat="1" ht="15" x14ac:dyDescent="0.2">
      <c r="A816" s="174"/>
      <c r="B816" s="165" t="s">
        <v>512</v>
      </c>
      <c r="C816" s="158">
        <v>236.59445917030394</v>
      </c>
      <c r="D816" s="156">
        <v>0</v>
      </c>
      <c r="E816" s="157">
        <f t="shared" si="25"/>
        <v>0</v>
      </c>
      <c r="F816" s="158">
        <f t="shared" si="26"/>
        <v>236.59445917030394</v>
      </c>
    </row>
    <row r="817" spans="1:6" s="172" customFormat="1" ht="15" x14ac:dyDescent="0.2">
      <c r="A817" s="174"/>
      <c r="B817" s="165" t="s">
        <v>513</v>
      </c>
      <c r="C817" s="158">
        <v>219.16703073336561</v>
      </c>
      <c r="D817" s="156">
        <v>0</v>
      </c>
      <c r="E817" s="157">
        <f t="shared" si="25"/>
        <v>0</v>
      </c>
      <c r="F817" s="158">
        <f t="shared" si="26"/>
        <v>219.16703073336561</v>
      </c>
    </row>
    <row r="818" spans="1:6" s="172" customFormat="1" ht="15" x14ac:dyDescent="0.2">
      <c r="A818" s="174"/>
      <c r="B818" s="165" t="s">
        <v>514</v>
      </c>
      <c r="C818" s="158">
        <v>71.868226417888962</v>
      </c>
      <c r="D818" s="156">
        <v>0</v>
      </c>
      <c r="E818" s="157">
        <f t="shared" si="25"/>
        <v>0</v>
      </c>
      <c r="F818" s="158">
        <f t="shared" si="26"/>
        <v>71.868226417888962</v>
      </c>
    </row>
    <row r="819" spans="1:6" s="172" customFormat="1" ht="15" x14ac:dyDescent="0.2">
      <c r="A819" s="174"/>
      <c r="B819" s="165" t="s">
        <v>515</v>
      </c>
      <c r="C819" s="158">
        <v>70.795835022754787</v>
      </c>
      <c r="D819" s="156">
        <v>0</v>
      </c>
      <c r="E819" s="157">
        <f t="shared" si="25"/>
        <v>0</v>
      </c>
      <c r="F819" s="158">
        <f t="shared" si="26"/>
        <v>70.795835022754787</v>
      </c>
    </row>
    <row r="820" spans="1:6" s="172" customFormat="1" ht="15" x14ac:dyDescent="0.2">
      <c r="A820" s="174"/>
      <c r="B820" s="165" t="s">
        <v>516</v>
      </c>
      <c r="C820" s="158">
        <v>62.016281702805394</v>
      </c>
      <c r="D820" s="156">
        <v>0</v>
      </c>
      <c r="E820" s="157">
        <f t="shared" si="25"/>
        <v>0</v>
      </c>
      <c r="F820" s="158">
        <f t="shared" si="26"/>
        <v>62.016281702805394</v>
      </c>
    </row>
    <row r="821" spans="1:6" s="172" customFormat="1" ht="15" x14ac:dyDescent="0.2">
      <c r="A821" s="174"/>
      <c r="B821" s="165" t="s">
        <v>517</v>
      </c>
      <c r="C821" s="158">
        <v>55.970067961363185</v>
      </c>
      <c r="D821" s="156">
        <v>0</v>
      </c>
      <c r="E821" s="157">
        <f t="shared" si="25"/>
        <v>0</v>
      </c>
      <c r="F821" s="158">
        <f t="shared" si="26"/>
        <v>55.970067961363185</v>
      </c>
    </row>
    <row r="822" spans="1:6" s="172" customFormat="1" ht="15" x14ac:dyDescent="0.2">
      <c r="A822" s="174"/>
      <c r="B822" s="165" t="s">
        <v>518</v>
      </c>
      <c r="C822" s="158">
        <v>45.936002839094115</v>
      </c>
      <c r="D822" s="156">
        <v>0</v>
      </c>
      <c r="E822" s="157">
        <f t="shared" si="25"/>
        <v>0</v>
      </c>
      <c r="F822" s="158">
        <f t="shared" si="26"/>
        <v>45.936002839094115</v>
      </c>
    </row>
    <row r="823" spans="1:6" s="172" customFormat="1" ht="15" x14ac:dyDescent="0.2">
      <c r="A823" s="174"/>
      <c r="B823" s="165" t="s">
        <v>519</v>
      </c>
      <c r="C823" s="158">
        <v>48.636220070253941</v>
      </c>
      <c r="D823" s="156">
        <v>0</v>
      </c>
      <c r="E823" s="157">
        <f t="shared" si="25"/>
        <v>0</v>
      </c>
      <c r="F823" s="158">
        <f t="shared" si="26"/>
        <v>48.636220070253941</v>
      </c>
    </row>
    <row r="824" spans="1:6" s="172" customFormat="1" ht="15" x14ac:dyDescent="0.2">
      <c r="A824" s="174"/>
      <c r="B824" s="165" t="s">
        <v>520</v>
      </c>
      <c r="C824" s="158">
        <v>29.792486993620479</v>
      </c>
      <c r="D824" s="156">
        <v>0</v>
      </c>
      <c r="E824" s="157">
        <f t="shared" si="25"/>
        <v>0</v>
      </c>
      <c r="F824" s="158">
        <f t="shared" si="26"/>
        <v>29.792486993620479</v>
      </c>
    </row>
    <row r="825" spans="1:6" s="172" customFormat="1" ht="15" x14ac:dyDescent="0.2">
      <c r="A825" s="170"/>
      <c r="B825" s="308" t="s">
        <v>521</v>
      </c>
      <c r="C825" s="158">
        <v>56.826566706083732</v>
      </c>
      <c r="D825" s="156">
        <v>0</v>
      </c>
      <c r="E825" s="157">
        <f t="shared" si="25"/>
        <v>0</v>
      </c>
      <c r="F825" s="158">
        <f t="shared" si="26"/>
        <v>56.826566706083732</v>
      </c>
    </row>
    <row r="826" spans="1:6" s="172" customFormat="1" ht="15" x14ac:dyDescent="0.2">
      <c r="A826" s="174"/>
      <c r="B826" s="308" t="s">
        <v>522</v>
      </c>
      <c r="C826" s="158">
        <v>51.992500360650133</v>
      </c>
      <c r="D826" s="156">
        <v>0</v>
      </c>
      <c r="E826" s="157">
        <f t="shared" si="25"/>
        <v>0</v>
      </c>
      <c r="F826" s="158">
        <f t="shared" si="26"/>
        <v>51.992500360650133</v>
      </c>
    </row>
    <row r="827" spans="1:6" s="172" customFormat="1" ht="15" x14ac:dyDescent="0.2">
      <c r="A827" s="174"/>
      <c r="B827" s="165" t="s">
        <v>523</v>
      </c>
      <c r="C827" s="158">
        <v>10.780606478816336</v>
      </c>
      <c r="D827" s="156">
        <v>0</v>
      </c>
      <c r="E827" s="157">
        <f t="shared" si="25"/>
        <v>0</v>
      </c>
      <c r="F827" s="158">
        <f t="shared" si="26"/>
        <v>10.780606478816336</v>
      </c>
    </row>
    <row r="828" spans="1:6" s="172" customFormat="1" ht="15" x14ac:dyDescent="0.2">
      <c r="A828" s="174"/>
      <c r="B828" s="165" t="s">
        <v>524</v>
      </c>
      <c r="C828" s="158">
        <v>13.122209947643883</v>
      </c>
      <c r="D828" s="156">
        <v>0</v>
      </c>
      <c r="E828" s="157">
        <f t="shared" si="25"/>
        <v>0</v>
      </c>
      <c r="F828" s="158">
        <f t="shared" si="26"/>
        <v>13.122209947643883</v>
      </c>
    </row>
    <row r="829" spans="1:6" s="172" customFormat="1" ht="15" x14ac:dyDescent="0.2">
      <c r="A829" s="174"/>
      <c r="B829" s="165" t="s">
        <v>525</v>
      </c>
      <c r="C829" s="158">
        <v>26.712786517856685</v>
      </c>
      <c r="D829" s="156">
        <v>0</v>
      </c>
      <c r="E829" s="157">
        <f t="shared" si="25"/>
        <v>0</v>
      </c>
      <c r="F829" s="158">
        <f t="shared" si="26"/>
        <v>26.712786517856685</v>
      </c>
    </row>
    <row r="830" spans="1:6" s="172" customFormat="1" ht="15" x14ac:dyDescent="0.2">
      <c r="A830" s="174"/>
      <c r="B830" s="165" t="s">
        <v>526</v>
      </c>
      <c r="C830" s="158">
        <v>15.370721126651128</v>
      </c>
      <c r="D830" s="156">
        <v>0</v>
      </c>
      <c r="E830" s="157">
        <f t="shared" si="25"/>
        <v>0</v>
      </c>
      <c r="F830" s="158">
        <f t="shared" si="26"/>
        <v>15.370721126651128</v>
      </c>
    </row>
    <row r="831" spans="1:6" s="172" customFormat="1" ht="15" x14ac:dyDescent="0.2">
      <c r="A831" s="174"/>
      <c r="B831" s="165" t="s">
        <v>527</v>
      </c>
      <c r="C831" s="158">
        <v>59.674731175836193</v>
      </c>
      <c r="D831" s="156">
        <v>0</v>
      </c>
      <c r="E831" s="157">
        <f t="shared" si="25"/>
        <v>0</v>
      </c>
      <c r="F831" s="158">
        <f t="shared" si="26"/>
        <v>59.674731175836193</v>
      </c>
    </row>
    <row r="832" spans="1:6" s="172" customFormat="1" ht="15" x14ac:dyDescent="0.2">
      <c r="A832" s="174"/>
      <c r="B832" s="165" t="s">
        <v>528</v>
      </c>
      <c r="C832" s="158">
        <v>76.107974347937073</v>
      </c>
      <c r="D832" s="156">
        <v>0</v>
      </c>
      <c r="E832" s="157">
        <f t="shared" si="25"/>
        <v>0</v>
      </c>
      <c r="F832" s="158">
        <f t="shared" si="26"/>
        <v>76.107974347937073</v>
      </c>
    </row>
    <row r="833" spans="1:6" s="172" customFormat="1" ht="15" x14ac:dyDescent="0.2">
      <c r="A833" s="195"/>
      <c r="B833" s="417"/>
      <c r="C833" s="198"/>
      <c r="D833" s="223"/>
      <c r="E833" s="197"/>
      <c r="F833" s="198"/>
    </row>
    <row r="834" spans="1:6" s="172" customFormat="1" ht="15" x14ac:dyDescent="0.2">
      <c r="A834" s="428" t="s">
        <v>694</v>
      </c>
      <c r="B834" s="428"/>
      <c r="C834" s="179"/>
      <c r="D834" s="235"/>
      <c r="E834" s="178"/>
      <c r="F834" s="198"/>
    </row>
    <row r="835" spans="1:6" s="172" customFormat="1" ht="15" x14ac:dyDescent="0.2">
      <c r="A835" s="427" t="s">
        <v>803</v>
      </c>
      <c r="B835" s="427"/>
      <c r="C835" s="179"/>
      <c r="D835" s="235"/>
      <c r="E835" s="178"/>
      <c r="F835" s="198"/>
    </row>
    <row r="836" spans="1:6" s="172" customFormat="1" ht="15.75" thickBot="1" x14ac:dyDescent="0.25">
      <c r="A836" s="392"/>
      <c r="B836" s="392"/>
      <c r="C836" s="179"/>
      <c r="D836" s="235"/>
      <c r="E836" s="178"/>
      <c r="F836" s="198"/>
    </row>
    <row r="837" spans="1:6" ht="44.25" customHeight="1" thickBot="1" x14ac:dyDescent="0.3">
      <c r="A837" s="407"/>
      <c r="B837" s="399" t="s">
        <v>29</v>
      </c>
      <c r="C837" s="400" t="s">
        <v>806</v>
      </c>
      <c r="D837" s="401" t="s">
        <v>2</v>
      </c>
      <c r="E837" s="402" t="s">
        <v>808</v>
      </c>
      <c r="F837" s="403" t="s">
        <v>807</v>
      </c>
    </row>
    <row r="838" spans="1:6" s="172" customFormat="1" ht="15" x14ac:dyDescent="0.25">
      <c r="A838" s="174"/>
      <c r="B838" s="250" t="s">
        <v>529</v>
      </c>
      <c r="C838" s="158"/>
      <c r="D838" s="156"/>
      <c r="E838" s="157"/>
      <c r="F838" s="408"/>
    </row>
    <row r="839" spans="1:6" s="172" customFormat="1" ht="15" x14ac:dyDescent="0.2">
      <c r="A839" s="174"/>
      <c r="B839" s="309" t="s">
        <v>717</v>
      </c>
      <c r="C839" s="158"/>
      <c r="D839" s="156"/>
      <c r="E839" s="157"/>
      <c r="F839" s="158"/>
    </row>
    <row r="840" spans="1:6" s="172" customFormat="1" ht="15" x14ac:dyDescent="0.2">
      <c r="A840" s="174"/>
      <c r="B840" s="309" t="s">
        <v>718</v>
      </c>
      <c r="C840" s="158"/>
      <c r="D840" s="156"/>
      <c r="E840" s="157"/>
      <c r="F840" s="158"/>
    </row>
    <row r="841" spans="1:6" s="172" customFormat="1" ht="15" x14ac:dyDescent="0.2">
      <c r="A841" s="174"/>
      <c r="B841" s="309" t="s">
        <v>719</v>
      </c>
      <c r="C841" s="158"/>
      <c r="D841" s="156"/>
      <c r="E841" s="157"/>
      <c r="F841" s="158"/>
    </row>
    <row r="842" spans="1:6" s="172" customFormat="1" ht="15" x14ac:dyDescent="0.2">
      <c r="A842" s="174"/>
      <c r="B842" s="251"/>
      <c r="C842" s="158"/>
      <c r="D842" s="156"/>
      <c r="E842" s="157"/>
      <c r="F842" s="158"/>
    </row>
    <row r="843" spans="1:6" s="172" customFormat="1" ht="15" x14ac:dyDescent="0.25">
      <c r="A843" s="174"/>
      <c r="B843" s="250" t="s">
        <v>530</v>
      </c>
      <c r="C843" s="158"/>
      <c r="D843" s="156"/>
      <c r="E843" s="157"/>
      <c r="F843" s="158"/>
    </row>
    <row r="844" spans="1:6" s="172" customFormat="1" ht="15" x14ac:dyDescent="0.2">
      <c r="A844" s="174"/>
      <c r="B844" s="165" t="s">
        <v>531</v>
      </c>
      <c r="C844" s="158">
        <v>200.96170267722073</v>
      </c>
      <c r="D844" s="156">
        <v>4.9000000000000002E-2</v>
      </c>
      <c r="E844" s="157">
        <f t="shared" ref="E844:E851" si="27">C844*D844</f>
        <v>9.8471234311838156</v>
      </c>
      <c r="F844" s="158">
        <f t="shared" ref="F844:F851" si="28">C844+E844</f>
        <v>210.80882610840453</v>
      </c>
    </row>
    <row r="845" spans="1:6" s="172" customFormat="1" ht="15" x14ac:dyDescent="0.2">
      <c r="A845" s="174"/>
      <c r="B845" s="165" t="s">
        <v>532</v>
      </c>
      <c r="C845" s="158">
        <v>54.34165562511707</v>
      </c>
      <c r="D845" s="156">
        <v>4.9000000000000002E-2</v>
      </c>
      <c r="E845" s="157">
        <f t="shared" si="27"/>
        <v>2.6627411256307365</v>
      </c>
      <c r="F845" s="158">
        <f t="shared" si="28"/>
        <v>57.004396750747809</v>
      </c>
    </row>
    <row r="846" spans="1:6" s="172" customFormat="1" ht="15" x14ac:dyDescent="0.2">
      <c r="A846" s="174"/>
      <c r="B846" s="165" t="s">
        <v>533</v>
      </c>
      <c r="C846" s="158">
        <v>48.841676421431494</v>
      </c>
      <c r="D846" s="156">
        <v>4.9000000000000002E-2</v>
      </c>
      <c r="E846" s="157">
        <f t="shared" si="27"/>
        <v>2.3932421446501433</v>
      </c>
      <c r="F846" s="158">
        <f t="shared" si="28"/>
        <v>51.234918566081639</v>
      </c>
    </row>
    <row r="847" spans="1:6" s="172" customFormat="1" ht="15" x14ac:dyDescent="0.2">
      <c r="A847" s="174"/>
      <c r="B847" s="165" t="s">
        <v>534</v>
      </c>
      <c r="C847" s="158">
        <v>271.50129023311393</v>
      </c>
      <c r="D847" s="156">
        <v>4.9000000000000002E-2</v>
      </c>
      <c r="E847" s="157">
        <f t="shared" si="27"/>
        <v>13.303563221422584</v>
      </c>
      <c r="F847" s="158">
        <f t="shared" si="28"/>
        <v>284.8048534545365</v>
      </c>
    </row>
    <row r="848" spans="1:6" s="172" customFormat="1" ht="15" x14ac:dyDescent="0.2">
      <c r="A848" s="174"/>
      <c r="B848" s="165" t="s">
        <v>535</v>
      </c>
      <c r="C848" s="158">
        <v>38.06092853735241</v>
      </c>
      <c r="D848" s="156">
        <v>4.9000000000000002E-2</v>
      </c>
      <c r="E848" s="157">
        <f t="shared" si="27"/>
        <v>1.8649854983302683</v>
      </c>
      <c r="F848" s="158">
        <f t="shared" si="28"/>
        <v>39.92591403568268</v>
      </c>
    </row>
    <row r="849" spans="1:6" s="172" customFormat="1" ht="15" x14ac:dyDescent="0.2">
      <c r="A849" s="174"/>
      <c r="B849" s="165" t="s">
        <v>536</v>
      </c>
      <c r="C849" s="158">
        <v>200.96170267722073</v>
      </c>
      <c r="D849" s="156">
        <v>4.9000000000000002E-2</v>
      </c>
      <c r="E849" s="157">
        <f t="shared" si="27"/>
        <v>9.8471234311838156</v>
      </c>
      <c r="F849" s="158">
        <f t="shared" si="28"/>
        <v>210.80882610840453</v>
      </c>
    </row>
    <row r="850" spans="1:6" s="172" customFormat="1" ht="15" x14ac:dyDescent="0.2">
      <c r="A850" s="174"/>
      <c r="B850" s="165" t="s">
        <v>537</v>
      </c>
      <c r="C850" s="158">
        <v>3254.8812762571988</v>
      </c>
      <c r="D850" s="156">
        <v>4.9000000000000002E-2</v>
      </c>
      <c r="E850" s="157">
        <f t="shared" si="27"/>
        <v>159.48918253660275</v>
      </c>
      <c r="F850" s="158">
        <f t="shared" si="28"/>
        <v>3414.3704587938014</v>
      </c>
    </row>
    <row r="851" spans="1:6" s="172" customFormat="1" ht="15" x14ac:dyDescent="0.2">
      <c r="A851" s="174"/>
      <c r="B851" s="165" t="s">
        <v>538</v>
      </c>
      <c r="C851" s="158">
        <v>2172.9249643336389</v>
      </c>
      <c r="D851" s="156">
        <v>4.9000000000000002E-2</v>
      </c>
      <c r="E851" s="157">
        <f t="shared" si="27"/>
        <v>106.47332325234831</v>
      </c>
      <c r="F851" s="158">
        <f t="shared" si="28"/>
        <v>2279.398287585987</v>
      </c>
    </row>
    <row r="852" spans="1:6" s="172" customFormat="1" ht="13.5" customHeight="1" x14ac:dyDescent="0.2">
      <c r="A852" s="174"/>
      <c r="B852" s="165" t="s">
        <v>539</v>
      </c>
      <c r="C852" s="158"/>
      <c r="D852" s="156"/>
      <c r="E852" s="157"/>
      <c r="F852" s="158"/>
    </row>
    <row r="853" spans="1:6" s="172" customFormat="1" ht="15" x14ac:dyDescent="0.2">
      <c r="A853" s="174"/>
      <c r="B853" s="165" t="s">
        <v>540</v>
      </c>
      <c r="C853" s="158">
        <v>445.60485625219201</v>
      </c>
      <c r="D853" s="156">
        <v>4.9000000000000002E-2</v>
      </c>
      <c r="E853" s="157">
        <f>C853*D853</f>
        <v>21.834637956357408</v>
      </c>
      <c r="F853" s="158">
        <f>C853+E853</f>
        <v>467.43949420854943</v>
      </c>
    </row>
    <row r="854" spans="1:6" s="172" customFormat="1" ht="15" x14ac:dyDescent="0.2">
      <c r="A854" s="174"/>
      <c r="B854" s="165" t="s">
        <v>541</v>
      </c>
      <c r="C854" s="158"/>
      <c r="D854" s="156"/>
      <c r="E854" s="157"/>
      <c r="F854" s="158"/>
    </row>
    <row r="855" spans="1:6" s="172" customFormat="1" ht="15" x14ac:dyDescent="0.2">
      <c r="A855" s="174"/>
      <c r="B855" s="165" t="s">
        <v>542</v>
      </c>
      <c r="C855" s="158"/>
      <c r="D855" s="156"/>
      <c r="E855" s="157"/>
      <c r="F855" s="158"/>
    </row>
    <row r="856" spans="1:6" s="172" customFormat="1" ht="15" x14ac:dyDescent="0.2">
      <c r="A856" s="174"/>
      <c r="B856" s="165" t="s">
        <v>543</v>
      </c>
      <c r="C856" s="158">
        <v>206.70346561085566</v>
      </c>
      <c r="D856" s="156">
        <v>4.9000000000000002E-2</v>
      </c>
      <c r="E856" s="157">
        <f>C856*D856</f>
        <v>10.128469814931927</v>
      </c>
      <c r="F856" s="158">
        <f>C856+E856</f>
        <v>216.83193542578758</v>
      </c>
    </row>
    <row r="857" spans="1:6" s="172" customFormat="1" ht="15" x14ac:dyDescent="0.2">
      <c r="A857" s="174"/>
      <c r="B857" s="165" t="s">
        <v>544</v>
      </c>
      <c r="C857" s="158">
        <v>63.152992169434448</v>
      </c>
      <c r="D857" s="156">
        <v>4.9000000000000002E-2</v>
      </c>
      <c r="E857" s="157">
        <f>C857*D857</f>
        <v>3.0944966163022882</v>
      </c>
      <c r="F857" s="158">
        <f>C857+E857</f>
        <v>66.247488785736735</v>
      </c>
    </row>
    <row r="858" spans="1:6" s="172" customFormat="1" ht="15" x14ac:dyDescent="0.2">
      <c r="A858" s="174"/>
      <c r="B858" s="165" t="s">
        <v>545</v>
      </c>
      <c r="C858" s="158">
        <v>63.152992169434448</v>
      </c>
      <c r="D858" s="156">
        <v>4.9000000000000002E-2</v>
      </c>
      <c r="E858" s="157">
        <f>C858*D858</f>
        <v>3.0944966163022882</v>
      </c>
      <c r="F858" s="158">
        <f>C858+E858</f>
        <v>66.247488785736735</v>
      </c>
    </row>
    <row r="859" spans="1:6" s="172" customFormat="1" ht="15" x14ac:dyDescent="0.2">
      <c r="A859" s="170"/>
      <c r="B859" s="165" t="s">
        <v>546</v>
      </c>
      <c r="C859" s="158">
        <v>508.78399328597953</v>
      </c>
      <c r="D859" s="156">
        <v>4.9000000000000002E-2</v>
      </c>
      <c r="E859" s="157">
        <f>C859*D859</f>
        <v>24.930415671012998</v>
      </c>
      <c r="F859" s="158">
        <f>C859+E859</f>
        <v>533.71440895699254</v>
      </c>
    </row>
    <row r="860" spans="1:6" s="172" customFormat="1" ht="15" x14ac:dyDescent="0.2">
      <c r="A860" s="174"/>
      <c r="B860" s="251"/>
      <c r="C860" s="158"/>
      <c r="D860" s="310"/>
      <c r="E860" s="157"/>
      <c r="F860" s="158"/>
    </row>
    <row r="861" spans="1:6" s="172" customFormat="1" ht="15" x14ac:dyDescent="0.2">
      <c r="A861" s="174"/>
      <c r="B861" s="168"/>
      <c r="C861" s="158"/>
      <c r="D861" s="156"/>
      <c r="E861" s="157"/>
      <c r="F861" s="158"/>
    </row>
    <row r="862" spans="1:6" ht="15" x14ac:dyDescent="0.2">
      <c r="A862" s="385"/>
      <c r="B862" s="251" t="s">
        <v>552</v>
      </c>
      <c r="C862" s="158"/>
      <c r="D862" s="156"/>
      <c r="E862" s="157"/>
      <c r="F862" s="158"/>
    </row>
    <row r="863" spans="1:6" ht="15" x14ac:dyDescent="0.2">
      <c r="A863" s="385"/>
      <c r="B863" s="251" t="s">
        <v>553</v>
      </c>
      <c r="C863" s="158"/>
      <c r="D863" s="156"/>
      <c r="E863" s="157"/>
      <c r="F863" s="158"/>
    </row>
    <row r="864" spans="1:6" ht="15" x14ac:dyDescent="0.2">
      <c r="A864" s="385"/>
      <c r="B864" s="309" t="s">
        <v>554</v>
      </c>
      <c r="C864" s="158"/>
      <c r="D864" s="156"/>
      <c r="E864" s="157"/>
      <c r="F864" s="158"/>
    </row>
    <row r="865" spans="1:6" ht="15" x14ac:dyDescent="0.2">
      <c r="A865" s="385"/>
      <c r="B865" s="165" t="s">
        <v>555</v>
      </c>
      <c r="C865" s="158">
        <v>315.83021950116006</v>
      </c>
      <c r="D865" s="156">
        <v>0</v>
      </c>
      <c r="E865" s="157">
        <f>C865*D865</f>
        <v>0</v>
      </c>
      <c r="F865" s="158">
        <f>C865+E865</f>
        <v>315.83021950116006</v>
      </c>
    </row>
    <row r="866" spans="1:6" ht="15" x14ac:dyDescent="0.2">
      <c r="A866" s="385"/>
      <c r="B866" s="313" t="s">
        <v>556</v>
      </c>
      <c r="C866" s="158">
        <v>568.34449739211766</v>
      </c>
      <c r="D866" s="156">
        <v>0</v>
      </c>
      <c r="E866" s="157">
        <f>C866*D866</f>
        <v>0</v>
      </c>
      <c r="F866" s="158">
        <f>C866+E866</f>
        <v>568.34449739211766</v>
      </c>
    </row>
    <row r="867" spans="1:6" ht="15" x14ac:dyDescent="0.2">
      <c r="A867" s="385"/>
      <c r="B867" s="313" t="s">
        <v>557</v>
      </c>
      <c r="C867" s="158">
        <v>879.19052184570182</v>
      </c>
      <c r="D867" s="156">
        <v>0</v>
      </c>
      <c r="E867" s="157">
        <f>C867*D867</f>
        <v>0</v>
      </c>
      <c r="F867" s="158">
        <f>C867+E867</f>
        <v>879.19052184570182</v>
      </c>
    </row>
    <row r="868" spans="1:6" ht="15" x14ac:dyDescent="0.2">
      <c r="A868" s="385"/>
      <c r="B868" s="312" t="s">
        <v>558</v>
      </c>
      <c r="C868" s="158">
        <v>259.30352448000002</v>
      </c>
      <c r="D868" s="156">
        <v>0</v>
      </c>
      <c r="E868" s="157">
        <f>C868*D868</f>
        <v>0</v>
      </c>
      <c r="F868" s="158">
        <f>C868+E868</f>
        <v>259.30352448000002</v>
      </c>
    </row>
    <row r="869" spans="1:6" ht="15" x14ac:dyDescent="0.2">
      <c r="A869" s="385"/>
      <c r="B869" s="311" t="s">
        <v>559</v>
      </c>
      <c r="C869" s="158"/>
      <c r="D869" s="156"/>
      <c r="E869" s="157"/>
      <c r="F869" s="158"/>
    </row>
    <row r="870" spans="1:6" ht="15" x14ac:dyDescent="0.2">
      <c r="A870" s="385"/>
      <c r="B870" s="311"/>
      <c r="C870" s="158"/>
      <c r="D870" s="156"/>
      <c r="E870" s="157"/>
      <c r="F870" s="158"/>
    </row>
    <row r="871" spans="1:6" ht="15" x14ac:dyDescent="0.2">
      <c r="A871" s="385"/>
      <c r="B871" s="251" t="s">
        <v>560</v>
      </c>
      <c r="C871" s="158"/>
      <c r="D871" s="156"/>
      <c r="E871" s="157"/>
      <c r="F871" s="158"/>
    </row>
    <row r="872" spans="1:6" ht="15" x14ac:dyDescent="0.2">
      <c r="A872" s="385"/>
      <c r="B872" s="165" t="s">
        <v>561</v>
      </c>
      <c r="C872" s="158"/>
      <c r="D872" s="156"/>
      <c r="E872" s="157"/>
      <c r="F872" s="158"/>
    </row>
    <row r="873" spans="1:6" ht="15" x14ac:dyDescent="0.2">
      <c r="A873" s="385"/>
      <c r="B873" s="165" t="s">
        <v>562</v>
      </c>
      <c r="C873" s="158"/>
      <c r="D873" s="156"/>
      <c r="E873" s="157"/>
      <c r="F873" s="158"/>
    </row>
    <row r="910" spans="1:6" s="172" customFormat="1" ht="15" x14ac:dyDescent="0.2">
      <c r="A910" s="428" t="s">
        <v>694</v>
      </c>
      <c r="B910" s="428"/>
      <c r="C910" s="179"/>
      <c r="D910" s="235"/>
      <c r="E910" s="178"/>
      <c r="F910" s="198"/>
    </row>
    <row r="911" spans="1:6" s="172" customFormat="1" ht="15.75" thickBot="1" x14ac:dyDescent="0.25">
      <c r="A911" s="427" t="s">
        <v>803</v>
      </c>
      <c r="B911" s="427"/>
      <c r="C911" s="179"/>
      <c r="D911" s="235"/>
      <c r="E911" s="178"/>
      <c r="F911" s="198"/>
    </row>
    <row r="912" spans="1:6" s="172" customFormat="1" ht="15" x14ac:dyDescent="0.25">
      <c r="A912" s="314"/>
      <c r="B912" s="206" t="s">
        <v>29</v>
      </c>
      <c r="C912" s="374" t="s">
        <v>784</v>
      </c>
      <c r="D912" s="207"/>
      <c r="E912" s="253"/>
      <c r="F912" s="394" t="s">
        <v>784</v>
      </c>
    </row>
    <row r="913" spans="1:6" s="172" customFormat="1" ht="30" x14ac:dyDescent="0.25">
      <c r="A913" s="315"/>
      <c r="B913" s="208"/>
      <c r="C913" s="375" t="s">
        <v>39</v>
      </c>
      <c r="D913" s="209"/>
      <c r="E913" s="254"/>
      <c r="F913" s="395" t="s">
        <v>39</v>
      </c>
    </row>
    <row r="914" spans="1:6" s="172" customFormat="1" ht="15.75" thickBot="1" x14ac:dyDescent="0.3">
      <c r="A914" s="316"/>
      <c r="B914" s="211"/>
      <c r="C914" s="375" t="s">
        <v>678</v>
      </c>
      <c r="D914" s="212" t="s">
        <v>2</v>
      </c>
      <c r="E914" s="255" t="s">
        <v>41</v>
      </c>
      <c r="F914" s="395" t="s">
        <v>678</v>
      </c>
    </row>
    <row r="915" spans="1:6" s="172" customFormat="1" ht="15" x14ac:dyDescent="0.2">
      <c r="A915" s="174"/>
      <c r="B915" s="312"/>
      <c r="C915" s="158"/>
      <c r="D915" s="156"/>
      <c r="E915" s="157"/>
      <c r="F915" s="393"/>
    </row>
    <row r="916" spans="1:6" s="172" customFormat="1" ht="15" x14ac:dyDescent="0.2">
      <c r="A916" s="174"/>
      <c r="B916" s="317" t="s">
        <v>563</v>
      </c>
      <c r="C916" s="158"/>
      <c r="D916" s="156"/>
      <c r="E916" s="157"/>
      <c r="F916" s="393"/>
    </row>
    <row r="917" spans="1:6" s="172" customFormat="1" ht="15" x14ac:dyDescent="0.2">
      <c r="A917" s="174"/>
      <c r="B917" s="312" t="s">
        <v>564</v>
      </c>
      <c r="C917" s="158">
        <v>1545.9826930703555</v>
      </c>
      <c r="D917" s="156">
        <v>4.9000000000000002E-2</v>
      </c>
      <c r="E917" s="157">
        <f>C917*D917</f>
        <v>75.753151960447425</v>
      </c>
      <c r="F917" s="393">
        <f>C917+E917</f>
        <v>1621.7358450308029</v>
      </c>
    </row>
    <row r="918" spans="1:6" s="172" customFormat="1" ht="15" x14ac:dyDescent="0.2">
      <c r="A918" s="174"/>
      <c r="B918" s="312" t="s">
        <v>565</v>
      </c>
      <c r="C918" s="158">
        <v>1545.9826930703555</v>
      </c>
      <c r="D918" s="156">
        <v>4.9000000000000002E-2</v>
      </c>
      <c r="E918" s="157">
        <f t="shared" ref="E918:E946" si="29">C918*D918</f>
        <v>75.753151960447425</v>
      </c>
      <c r="F918" s="393">
        <f t="shared" ref="F918:F946" si="30">C918+E918</f>
        <v>1621.7358450308029</v>
      </c>
    </row>
    <row r="919" spans="1:6" s="172" customFormat="1" ht="15" x14ac:dyDescent="0.2">
      <c r="A919" s="174"/>
      <c r="B919" s="312" t="s">
        <v>566</v>
      </c>
      <c r="C919" s="158">
        <v>705.62054110321264</v>
      </c>
      <c r="D919" s="156">
        <v>4.9000000000000002E-2</v>
      </c>
      <c r="E919" s="157">
        <f t="shared" si="29"/>
        <v>34.57540651405742</v>
      </c>
      <c r="F919" s="393">
        <f t="shared" si="30"/>
        <v>740.19594761727012</v>
      </c>
    </row>
    <row r="920" spans="1:6" s="172" customFormat="1" ht="15" x14ac:dyDescent="0.2">
      <c r="A920" s="174"/>
      <c r="B920" s="312" t="s">
        <v>567</v>
      </c>
      <c r="C920" s="158">
        <v>705.38415231222336</v>
      </c>
      <c r="D920" s="156">
        <v>4.9000000000000002E-2</v>
      </c>
      <c r="E920" s="157">
        <f t="shared" si="29"/>
        <v>34.563823463298945</v>
      </c>
      <c r="F920" s="393">
        <f t="shared" si="30"/>
        <v>739.94797577552231</v>
      </c>
    </row>
    <row r="921" spans="1:6" s="172" customFormat="1" ht="15" x14ac:dyDescent="0.2">
      <c r="A921" s="174"/>
      <c r="B921" s="312" t="s">
        <v>568</v>
      </c>
      <c r="C921" s="158">
        <v>705.46294857588634</v>
      </c>
      <c r="D921" s="156">
        <v>4.9000000000000002E-2</v>
      </c>
      <c r="E921" s="157">
        <f t="shared" si="29"/>
        <v>34.567684480218432</v>
      </c>
      <c r="F921" s="393">
        <f t="shared" si="30"/>
        <v>740.03063305610476</v>
      </c>
    </row>
    <row r="922" spans="1:6" s="172" customFormat="1" ht="15" x14ac:dyDescent="0.2">
      <c r="A922" s="174"/>
      <c r="B922" s="312" t="s">
        <v>551</v>
      </c>
      <c r="C922" s="158">
        <v>705.38415231222336</v>
      </c>
      <c r="D922" s="156">
        <v>4.9000000000000002E-2</v>
      </c>
      <c r="E922" s="157">
        <f t="shared" si="29"/>
        <v>34.563823463298945</v>
      </c>
      <c r="F922" s="393">
        <f t="shared" si="30"/>
        <v>739.94797577552231</v>
      </c>
    </row>
    <row r="923" spans="1:6" s="172" customFormat="1" ht="15" x14ac:dyDescent="0.2">
      <c r="A923" s="174"/>
      <c r="B923" s="312" t="s">
        <v>569</v>
      </c>
      <c r="C923" s="158">
        <v>413.28640291304868</v>
      </c>
      <c r="D923" s="156">
        <v>4.9000000000000002E-2</v>
      </c>
      <c r="E923" s="157">
        <f t="shared" si="29"/>
        <v>20.251033742739384</v>
      </c>
      <c r="F923" s="393">
        <f t="shared" si="30"/>
        <v>433.53743665578804</v>
      </c>
    </row>
    <row r="924" spans="1:6" s="172" customFormat="1" ht="12.75" customHeight="1" x14ac:dyDescent="0.2">
      <c r="A924" s="174"/>
      <c r="B924" s="312" t="s">
        <v>570</v>
      </c>
      <c r="C924" s="158">
        <v>413.28640291304868</v>
      </c>
      <c r="D924" s="156">
        <v>4.9000000000000002E-2</v>
      </c>
      <c r="E924" s="157">
        <f t="shared" si="29"/>
        <v>20.251033742739384</v>
      </c>
      <c r="F924" s="393">
        <f t="shared" si="30"/>
        <v>433.53743665578804</v>
      </c>
    </row>
    <row r="925" spans="1:6" s="172" customFormat="1" ht="15" x14ac:dyDescent="0.2">
      <c r="A925" s="174"/>
      <c r="B925" s="312" t="s">
        <v>571</v>
      </c>
      <c r="C925" s="158">
        <v>1034.1071555026213</v>
      </c>
      <c r="D925" s="156">
        <v>4.9000000000000002E-2</v>
      </c>
      <c r="E925" s="157">
        <f t="shared" si="29"/>
        <v>50.671250619628445</v>
      </c>
      <c r="F925" s="393">
        <f t="shared" si="30"/>
        <v>1084.7784061222496</v>
      </c>
    </row>
    <row r="926" spans="1:6" s="172" customFormat="1" ht="15" x14ac:dyDescent="0.2">
      <c r="A926" s="174"/>
      <c r="B926" s="312" t="s">
        <v>572</v>
      </c>
      <c r="C926" s="158">
        <v>1034.1071555026213</v>
      </c>
      <c r="D926" s="156">
        <v>4.9000000000000002E-2</v>
      </c>
      <c r="E926" s="157">
        <f t="shared" si="29"/>
        <v>50.671250619628445</v>
      </c>
      <c r="F926" s="393">
        <f t="shared" si="30"/>
        <v>1084.7784061222496</v>
      </c>
    </row>
    <row r="927" spans="1:6" s="172" customFormat="1" ht="15" x14ac:dyDescent="0.2">
      <c r="A927" s="174"/>
      <c r="B927" s="312" t="s">
        <v>573</v>
      </c>
      <c r="C927" s="158">
        <v>4657.0979590467696</v>
      </c>
      <c r="D927" s="156">
        <v>4.9000000000000002E-2</v>
      </c>
      <c r="E927" s="157">
        <f t="shared" si="29"/>
        <v>228.19779999329171</v>
      </c>
      <c r="F927" s="393">
        <f t="shared" si="30"/>
        <v>4885.2957590400611</v>
      </c>
    </row>
    <row r="928" spans="1:6" s="172" customFormat="1" ht="15" x14ac:dyDescent="0.2">
      <c r="A928" s="174"/>
      <c r="B928" s="312" t="s">
        <v>574</v>
      </c>
      <c r="C928" s="158">
        <v>4657.0979590467696</v>
      </c>
      <c r="D928" s="156">
        <v>4.9000000000000002E-2</v>
      </c>
      <c r="E928" s="157">
        <f t="shared" si="29"/>
        <v>228.19779999329171</v>
      </c>
      <c r="F928" s="393">
        <f t="shared" si="30"/>
        <v>4885.2957590400611</v>
      </c>
    </row>
    <row r="929" spans="1:6" s="172" customFormat="1" ht="15" x14ac:dyDescent="0.2">
      <c r="A929" s="174"/>
      <c r="B929" s="312" t="s">
        <v>575</v>
      </c>
      <c r="C929" s="158">
        <v>2274.1952486266937</v>
      </c>
      <c r="D929" s="156">
        <v>4.9000000000000002E-2</v>
      </c>
      <c r="E929" s="157">
        <f t="shared" si="29"/>
        <v>111.435567182708</v>
      </c>
      <c r="F929" s="393">
        <f t="shared" si="30"/>
        <v>2385.6308158094016</v>
      </c>
    </row>
    <row r="930" spans="1:6" s="172" customFormat="1" ht="15" x14ac:dyDescent="0.2">
      <c r="A930" s="174"/>
      <c r="B930" s="312" t="s">
        <v>576</v>
      </c>
      <c r="C930" s="158">
        <v>2274.1952486266937</v>
      </c>
      <c r="D930" s="156">
        <v>4.9000000000000002E-2</v>
      </c>
      <c r="E930" s="157">
        <f t="shared" si="29"/>
        <v>111.435567182708</v>
      </c>
      <c r="F930" s="393">
        <f t="shared" si="30"/>
        <v>2385.6308158094016</v>
      </c>
    </row>
    <row r="931" spans="1:6" s="172" customFormat="1" ht="15" x14ac:dyDescent="0.2">
      <c r="A931" s="174"/>
      <c r="B931" s="312" t="s">
        <v>577</v>
      </c>
      <c r="C931" s="158">
        <v>2644.3309755672399</v>
      </c>
      <c r="D931" s="156">
        <v>4.9000000000000002E-2</v>
      </c>
      <c r="E931" s="157">
        <f t="shared" si="29"/>
        <v>129.57221780279477</v>
      </c>
      <c r="F931" s="393">
        <f t="shared" si="30"/>
        <v>2773.9031933700348</v>
      </c>
    </row>
    <row r="932" spans="1:6" s="172" customFormat="1" ht="15" x14ac:dyDescent="0.2">
      <c r="A932" s="174"/>
      <c r="B932" s="312" t="s">
        <v>578</v>
      </c>
      <c r="C932" s="158">
        <v>2652.2822349005182</v>
      </c>
      <c r="D932" s="156">
        <v>4.9000000000000002E-2</v>
      </c>
      <c r="E932" s="157">
        <f t="shared" si="29"/>
        <v>129.9618295101254</v>
      </c>
      <c r="F932" s="393">
        <f t="shared" si="30"/>
        <v>2782.2440644106437</v>
      </c>
    </row>
    <row r="933" spans="1:6" s="172" customFormat="1" ht="15" x14ac:dyDescent="0.2">
      <c r="A933" s="174"/>
      <c r="B933" s="312" t="s">
        <v>579</v>
      </c>
      <c r="C933" s="158">
        <v>6037.1241231241402</v>
      </c>
      <c r="D933" s="156">
        <v>4.9000000000000002E-2</v>
      </c>
      <c r="E933" s="157">
        <f t="shared" si="29"/>
        <v>295.81908203308291</v>
      </c>
      <c r="F933" s="393">
        <f t="shared" si="30"/>
        <v>6332.943205157223</v>
      </c>
    </row>
    <row r="934" spans="1:6" s="172" customFormat="1" ht="15" x14ac:dyDescent="0.2">
      <c r="A934" s="174"/>
      <c r="B934" s="312" t="s">
        <v>580</v>
      </c>
      <c r="C934" s="158">
        <v>6037.1241231241402</v>
      </c>
      <c r="D934" s="156">
        <v>4.9000000000000002E-2</v>
      </c>
      <c r="E934" s="157">
        <f t="shared" si="29"/>
        <v>295.81908203308291</v>
      </c>
      <c r="F934" s="393">
        <f t="shared" si="30"/>
        <v>6332.943205157223</v>
      </c>
    </row>
    <row r="935" spans="1:6" s="172" customFormat="1" ht="15" x14ac:dyDescent="0.2">
      <c r="A935" s="174"/>
      <c r="B935" s="312" t="s">
        <v>581</v>
      </c>
      <c r="C935" s="158">
        <v>3624.628128503382</v>
      </c>
      <c r="D935" s="156">
        <v>4.9000000000000002E-2</v>
      </c>
      <c r="E935" s="157">
        <f t="shared" si="29"/>
        <v>177.60677829666571</v>
      </c>
      <c r="F935" s="393">
        <f t="shared" si="30"/>
        <v>3802.2349068000476</v>
      </c>
    </row>
    <row r="936" spans="1:6" s="172" customFormat="1" ht="15" x14ac:dyDescent="0.2">
      <c r="A936" s="174"/>
      <c r="B936" s="312" t="s">
        <v>582</v>
      </c>
      <c r="C936" s="158">
        <v>3099.3197040826021</v>
      </c>
      <c r="D936" s="156">
        <v>4.9000000000000002E-2</v>
      </c>
      <c r="E936" s="157">
        <f t="shared" si="29"/>
        <v>151.8666655000475</v>
      </c>
      <c r="F936" s="393">
        <f t="shared" si="30"/>
        <v>3251.1863695826496</v>
      </c>
    </row>
    <row r="937" spans="1:6" s="172" customFormat="1" ht="15" x14ac:dyDescent="0.2">
      <c r="A937" s="174"/>
      <c r="B937" s="312" t="s">
        <v>583</v>
      </c>
      <c r="C937" s="158">
        <v>2701.5861827354397</v>
      </c>
      <c r="D937" s="156">
        <v>4.9000000000000002E-2</v>
      </c>
      <c r="E937" s="157">
        <f t="shared" si="29"/>
        <v>132.37772295403656</v>
      </c>
      <c r="F937" s="393">
        <f t="shared" si="30"/>
        <v>2833.9639056894762</v>
      </c>
    </row>
    <row r="938" spans="1:6" s="172" customFormat="1" ht="15" x14ac:dyDescent="0.2">
      <c r="A938" s="174"/>
      <c r="B938" s="312" t="s">
        <v>584</v>
      </c>
      <c r="C938" s="158">
        <v>2701.5861827354397</v>
      </c>
      <c r="D938" s="156">
        <v>4.9000000000000002E-2</v>
      </c>
      <c r="E938" s="157">
        <f t="shared" si="29"/>
        <v>132.37772295403656</v>
      </c>
      <c r="F938" s="393">
        <f t="shared" si="30"/>
        <v>2833.9639056894762</v>
      </c>
    </row>
    <row r="939" spans="1:6" s="172" customFormat="1" ht="15" x14ac:dyDescent="0.2">
      <c r="A939" s="174"/>
      <c r="B939" s="312" t="s">
        <v>585</v>
      </c>
      <c r="C939" s="158">
        <v>7748.2992602065051</v>
      </c>
      <c r="D939" s="156">
        <v>4.9000000000000002E-2</v>
      </c>
      <c r="E939" s="157">
        <f t="shared" si="29"/>
        <v>379.66666375011874</v>
      </c>
      <c r="F939" s="393">
        <f t="shared" si="30"/>
        <v>8127.9659239566236</v>
      </c>
    </row>
    <row r="940" spans="1:6" s="172" customFormat="1" ht="15" x14ac:dyDescent="0.2">
      <c r="A940" s="174"/>
      <c r="B940" s="312" t="s">
        <v>586</v>
      </c>
      <c r="C940" s="158">
        <v>7748.2992602065051</v>
      </c>
      <c r="D940" s="156">
        <v>4.9000000000000002E-2</v>
      </c>
      <c r="E940" s="157">
        <f t="shared" si="29"/>
        <v>379.66666375011874</v>
      </c>
      <c r="F940" s="393">
        <f t="shared" si="30"/>
        <v>8127.9659239566236</v>
      </c>
    </row>
    <row r="941" spans="1:6" s="172" customFormat="1" ht="15" x14ac:dyDescent="0.2">
      <c r="A941" s="174"/>
      <c r="B941" s="312" t="s">
        <v>587</v>
      </c>
      <c r="C941" s="158">
        <v>1091.5499728223999</v>
      </c>
      <c r="D941" s="156">
        <v>4.9000000000000002E-2</v>
      </c>
      <c r="E941" s="157">
        <f t="shared" si="29"/>
        <v>53.485948668297596</v>
      </c>
      <c r="F941" s="393">
        <f t="shared" si="30"/>
        <v>1145.0359214906975</v>
      </c>
    </row>
    <row r="942" spans="1:6" s="172" customFormat="1" ht="15" x14ac:dyDescent="0.2">
      <c r="A942" s="174"/>
      <c r="B942" s="312" t="s">
        <v>588</v>
      </c>
      <c r="C942" s="158">
        <v>1091.5499728223999</v>
      </c>
      <c r="D942" s="156">
        <v>4.9000000000000002E-2</v>
      </c>
      <c r="E942" s="157">
        <f t="shared" si="29"/>
        <v>53.485948668297596</v>
      </c>
      <c r="F942" s="393">
        <f t="shared" si="30"/>
        <v>1145.0359214906975</v>
      </c>
    </row>
    <row r="943" spans="1:6" s="172" customFormat="1" ht="15" x14ac:dyDescent="0.2">
      <c r="A943" s="174"/>
      <c r="B943" s="312" t="s">
        <v>589</v>
      </c>
      <c r="C943" s="158">
        <v>697.90976387332205</v>
      </c>
      <c r="D943" s="156">
        <v>4.9000000000000002E-2</v>
      </c>
      <c r="E943" s="157">
        <f t="shared" si="29"/>
        <v>34.197578429792785</v>
      </c>
      <c r="F943" s="393">
        <f t="shared" si="30"/>
        <v>732.10734230311482</v>
      </c>
    </row>
    <row r="944" spans="1:6" s="172" customFormat="1" ht="15" x14ac:dyDescent="0.2">
      <c r="A944" s="174"/>
      <c r="B944" s="312" t="s">
        <v>590</v>
      </c>
      <c r="C944" s="158">
        <v>409.33123980840003</v>
      </c>
      <c r="D944" s="156">
        <v>4.9000000000000002E-2</v>
      </c>
      <c r="E944" s="157">
        <f t="shared" si="29"/>
        <v>20.057230750611602</v>
      </c>
      <c r="F944" s="393">
        <f t="shared" si="30"/>
        <v>429.38847055901164</v>
      </c>
    </row>
    <row r="945" spans="1:6" s="172" customFormat="1" ht="15" x14ac:dyDescent="0.2">
      <c r="A945" s="174"/>
      <c r="B945" s="312" t="s">
        <v>591</v>
      </c>
      <c r="C945" s="158">
        <v>3752.2030315770003</v>
      </c>
      <c r="D945" s="156">
        <v>4.9000000000000002E-2</v>
      </c>
      <c r="E945" s="157">
        <f t="shared" si="29"/>
        <v>183.85794854727303</v>
      </c>
      <c r="F945" s="393">
        <f t="shared" si="30"/>
        <v>3936.0609801242731</v>
      </c>
    </row>
    <row r="946" spans="1:6" s="172" customFormat="1" ht="15" x14ac:dyDescent="0.2">
      <c r="A946" s="174"/>
      <c r="B946" s="312" t="s">
        <v>592</v>
      </c>
      <c r="C946" s="158">
        <v>3752.2030315770003</v>
      </c>
      <c r="D946" s="156">
        <v>4.9000000000000002E-2</v>
      </c>
      <c r="E946" s="157">
        <f t="shared" si="29"/>
        <v>183.85794854727303</v>
      </c>
      <c r="F946" s="393">
        <f t="shared" si="30"/>
        <v>3936.0609801242731</v>
      </c>
    </row>
    <row r="947" spans="1:6" s="172" customFormat="1" ht="15" x14ac:dyDescent="0.2">
      <c r="A947" s="174"/>
      <c r="B947" s="317"/>
      <c r="C947" s="158"/>
      <c r="D947" s="156"/>
      <c r="E947" s="157"/>
      <c r="F947" s="393"/>
    </row>
    <row r="948" spans="1:6" s="172" customFormat="1" ht="15" x14ac:dyDescent="0.2">
      <c r="A948" s="174"/>
      <c r="B948" s="313"/>
      <c r="C948" s="158"/>
      <c r="D948" s="156"/>
      <c r="E948" s="157"/>
      <c r="F948" s="393"/>
    </row>
    <row r="949" spans="1:6" s="172" customFormat="1" ht="15" x14ac:dyDescent="0.2">
      <c r="A949" s="174"/>
      <c r="B949" s="251" t="s">
        <v>593</v>
      </c>
      <c r="C949" s="158"/>
      <c r="D949" s="156"/>
      <c r="E949" s="157"/>
      <c r="F949" s="393"/>
    </row>
    <row r="950" spans="1:6" s="172" customFormat="1" ht="15" x14ac:dyDescent="0.2">
      <c r="A950" s="174"/>
      <c r="B950" s="169" t="s">
        <v>594</v>
      </c>
      <c r="C950" s="158">
        <v>258.75192105754996</v>
      </c>
      <c r="D950" s="156">
        <v>4.9000000000000002E-2</v>
      </c>
      <c r="E950" s="157">
        <f>C950*D950</f>
        <v>12.678844131819949</v>
      </c>
      <c r="F950" s="393">
        <f>C950+E950</f>
        <v>271.43076518936994</v>
      </c>
    </row>
    <row r="951" spans="1:6" s="172" customFormat="1" ht="15" x14ac:dyDescent="0.2">
      <c r="A951" s="174"/>
      <c r="B951" s="251"/>
      <c r="C951" s="158"/>
      <c r="D951" s="156"/>
      <c r="E951" s="157"/>
      <c r="F951" s="393"/>
    </row>
    <row r="952" spans="1:6" s="172" customFormat="1" ht="15" x14ac:dyDescent="0.2">
      <c r="A952" s="174"/>
      <c r="B952" s="251" t="s">
        <v>595</v>
      </c>
      <c r="C952" s="158">
        <v>18.200285936846136</v>
      </c>
      <c r="D952" s="156">
        <v>4.9000000000000002E-2</v>
      </c>
      <c r="E952" s="157">
        <f>C952*D952</f>
        <v>0.89181401090546064</v>
      </c>
      <c r="F952" s="393">
        <f>C952+E952</f>
        <v>19.092099947751596</v>
      </c>
    </row>
    <row r="953" spans="1:6" s="172" customFormat="1" ht="15" x14ac:dyDescent="0.2">
      <c r="A953" s="174"/>
      <c r="B953" s="251"/>
      <c r="C953" s="158"/>
      <c r="D953" s="156"/>
      <c r="E953" s="157"/>
      <c r="F953" s="393"/>
    </row>
    <row r="954" spans="1:6" s="172" customFormat="1" ht="15" x14ac:dyDescent="0.2">
      <c r="A954" s="174"/>
      <c r="B954" s="251" t="s">
        <v>596</v>
      </c>
      <c r="C954" s="158"/>
      <c r="D954" s="156"/>
      <c r="E954" s="157"/>
      <c r="F954" s="393"/>
    </row>
    <row r="955" spans="1:6" s="172" customFormat="1" ht="15" x14ac:dyDescent="0.2">
      <c r="A955" s="174"/>
      <c r="B955" s="318" t="s">
        <v>597</v>
      </c>
      <c r="C955" s="158">
        <v>155.30421950597653</v>
      </c>
      <c r="D955" s="156">
        <v>4.9000000000000002E-2</v>
      </c>
      <c r="E955" s="157">
        <f>C955*D955</f>
        <v>7.6099067557928501</v>
      </c>
      <c r="F955" s="393">
        <f>C955+E955</f>
        <v>162.91412626176938</v>
      </c>
    </row>
    <row r="956" spans="1:6" s="172" customFormat="1" ht="15" x14ac:dyDescent="0.2">
      <c r="A956" s="174"/>
      <c r="B956" s="318"/>
      <c r="C956" s="158"/>
      <c r="D956" s="156"/>
      <c r="E956" s="157"/>
      <c r="F956" s="393"/>
    </row>
    <row r="957" spans="1:6" s="172" customFormat="1" ht="15" x14ac:dyDescent="0.2">
      <c r="A957" s="174"/>
      <c r="B957" s="319" t="s">
        <v>598</v>
      </c>
      <c r="C957" s="158"/>
      <c r="D957" s="156"/>
      <c r="E957" s="157"/>
      <c r="F957" s="393"/>
    </row>
    <row r="958" spans="1:6" s="172" customFormat="1" ht="15" x14ac:dyDescent="0.2">
      <c r="A958" s="174"/>
      <c r="B958" s="165" t="s">
        <v>599</v>
      </c>
      <c r="C958" s="158"/>
      <c r="D958" s="156"/>
      <c r="E958" s="157"/>
      <c r="F958" s="393"/>
    </row>
    <row r="959" spans="1:6" s="172" customFormat="1" ht="12" customHeight="1" x14ac:dyDescent="0.2">
      <c r="A959" s="174"/>
      <c r="B959" s="165" t="s">
        <v>600</v>
      </c>
      <c r="C959" s="158"/>
      <c r="D959" s="156"/>
      <c r="E959" s="157"/>
      <c r="F959" s="393"/>
    </row>
    <row r="960" spans="1:6" s="172" customFormat="1" ht="15" x14ac:dyDescent="0.2">
      <c r="A960" s="174"/>
      <c r="B960" s="165" t="s">
        <v>601</v>
      </c>
      <c r="C960" s="158"/>
      <c r="D960" s="156"/>
      <c r="E960" s="157"/>
      <c r="F960" s="393"/>
    </row>
    <row r="961" spans="1:6" s="172" customFormat="1" ht="15" x14ac:dyDescent="0.2">
      <c r="A961" s="174"/>
      <c r="B961" s="165"/>
      <c r="C961" s="158"/>
      <c r="D961" s="156"/>
      <c r="E961" s="157"/>
      <c r="F961" s="393"/>
    </row>
    <row r="962" spans="1:6" s="172" customFormat="1" ht="15" x14ac:dyDescent="0.2">
      <c r="A962" s="174"/>
      <c r="B962" s="319" t="s">
        <v>602</v>
      </c>
      <c r="C962" s="158"/>
      <c r="D962" s="156"/>
      <c r="E962" s="157"/>
      <c r="F962" s="393"/>
    </row>
    <row r="963" spans="1:6" s="172" customFormat="1" ht="15" x14ac:dyDescent="0.2">
      <c r="A963" s="174"/>
      <c r="B963" s="165" t="s">
        <v>603</v>
      </c>
      <c r="C963" s="158">
        <v>138.8868656280348</v>
      </c>
      <c r="D963" s="156">
        <v>4.9000000000000002E-2</v>
      </c>
      <c r="E963" s="157">
        <f>C963*D963</f>
        <v>6.8054564157737056</v>
      </c>
      <c r="F963" s="393">
        <f>C963+E963</f>
        <v>145.6923220438085</v>
      </c>
    </row>
    <row r="964" spans="1:6" s="172" customFormat="1" ht="15" x14ac:dyDescent="0.2">
      <c r="A964" s="174"/>
      <c r="B964" s="165" t="s">
        <v>604</v>
      </c>
      <c r="C964" s="158">
        <v>180.71712964990775</v>
      </c>
      <c r="D964" s="156">
        <v>4.9000000000000002E-2</v>
      </c>
      <c r="E964" s="157">
        <f t="shared" ref="E964:E971" si="31">C964*D964</f>
        <v>8.8551393528454803</v>
      </c>
      <c r="F964" s="393">
        <f t="shared" ref="F964:F971" si="32">C964+E964</f>
        <v>189.57226900275322</v>
      </c>
    </row>
    <row r="965" spans="1:6" s="172" customFormat="1" ht="15" x14ac:dyDescent="0.2">
      <c r="A965" s="174"/>
      <c r="B965" s="165" t="s">
        <v>605</v>
      </c>
      <c r="C965" s="158">
        <v>227.8553372906938</v>
      </c>
      <c r="D965" s="156">
        <v>4.9000000000000002E-2</v>
      </c>
      <c r="E965" s="157">
        <f t="shared" si="31"/>
        <v>11.164911527243996</v>
      </c>
      <c r="F965" s="393">
        <f t="shared" si="32"/>
        <v>239.02024881793778</v>
      </c>
    </row>
    <row r="966" spans="1:6" s="172" customFormat="1" ht="15" x14ac:dyDescent="0.2">
      <c r="A966" s="174"/>
      <c r="B966" s="165" t="s">
        <v>606</v>
      </c>
      <c r="C966" s="158">
        <v>392.33661867445323</v>
      </c>
      <c r="D966" s="156">
        <v>4.9000000000000002E-2</v>
      </c>
      <c r="E966" s="157">
        <f t="shared" si="31"/>
        <v>19.224494315048208</v>
      </c>
      <c r="F966" s="393">
        <f t="shared" si="32"/>
        <v>411.56111298950145</v>
      </c>
    </row>
    <row r="967" spans="1:6" s="172" customFormat="1" ht="15" x14ac:dyDescent="0.2">
      <c r="A967" s="174"/>
      <c r="B967" s="165" t="s">
        <v>607</v>
      </c>
      <c r="C967" s="158">
        <v>543.28169394216832</v>
      </c>
      <c r="D967" s="156">
        <v>4.9000000000000002E-2</v>
      </c>
      <c r="E967" s="157">
        <f t="shared" si="31"/>
        <v>26.620803003166248</v>
      </c>
      <c r="F967" s="393">
        <f t="shared" si="32"/>
        <v>569.90249694533452</v>
      </c>
    </row>
    <row r="968" spans="1:6" s="172" customFormat="1" ht="15" x14ac:dyDescent="0.2">
      <c r="A968" s="174"/>
      <c r="B968" s="165" t="s">
        <v>608</v>
      </c>
      <c r="C968" s="158">
        <v>1058.5405073493271</v>
      </c>
      <c r="D968" s="156">
        <v>4.9000000000000002E-2</v>
      </c>
      <c r="E968" s="157">
        <f t="shared" si="31"/>
        <v>51.868484860117029</v>
      </c>
      <c r="F968" s="393">
        <f t="shared" si="32"/>
        <v>1110.408992209444</v>
      </c>
    </row>
    <row r="969" spans="1:6" s="172" customFormat="1" ht="15" x14ac:dyDescent="0.2">
      <c r="A969" s="174"/>
      <c r="B969" s="165" t="s">
        <v>609</v>
      </c>
      <c r="C969" s="158">
        <v>3545.9775027122892</v>
      </c>
      <c r="D969" s="156">
        <v>4.9000000000000002E-2</v>
      </c>
      <c r="E969" s="157">
        <f t="shared" si="31"/>
        <v>173.75289763290218</v>
      </c>
      <c r="F969" s="393">
        <f t="shared" si="32"/>
        <v>3719.7304003451914</v>
      </c>
    </row>
    <row r="970" spans="1:6" s="172" customFormat="1" ht="15" x14ac:dyDescent="0.2">
      <c r="A970" s="174"/>
      <c r="B970" s="165" t="s">
        <v>610</v>
      </c>
      <c r="C970" s="158">
        <v>46.258670551683636</v>
      </c>
      <c r="D970" s="156">
        <v>4.9000000000000002E-2</v>
      </c>
      <c r="E970" s="157">
        <f t="shared" si="31"/>
        <v>2.2666748570324984</v>
      </c>
      <c r="F970" s="393">
        <f t="shared" si="32"/>
        <v>48.525345408716134</v>
      </c>
    </row>
    <row r="971" spans="1:6" s="172" customFormat="1" ht="15" x14ac:dyDescent="0.2">
      <c r="A971" s="174"/>
      <c r="B971" s="165" t="s">
        <v>611</v>
      </c>
      <c r="C971" s="158">
        <v>92.499765620634847</v>
      </c>
      <c r="D971" s="156">
        <v>4.9000000000000002E-2</v>
      </c>
      <c r="E971" s="157">
        <f t="shared" si="31"/>
        <v>4.5324885154111074</v>
      </c>
      <c r="F971" s="393">
        <f t="shared" si="32"/>
        <v>97.03225413604595</v>
      </c>
    </row>
    <row r="972" spans="1:6" s="114" customFormat="1" x14ac:dyDescent="0.2">
      <c r="A972" s="127"/>
      <c r="B972" s="125"/>
      <c r="C972" s="128"/>
      <c r="D972" s="112"/>
      <c r="E972" s="113"/>
      <c r="F972" s="128"/>
    </row>
    <row r="973" spans="1:6" s="114" customFormat="1" x14ac:dyDescent="0.2">
      <c r="A973" s="127"/>
      <c r="B973" s="125"/>
      <c r="C973" s="128"/>
      <c r="D973" s="112"/>
      <c r="E973" s="113"/>
      <c r="F973" s="128"/>
    </row>
    <row r="974" spans="1:6" s="114" customFormat="1" x14ac:dyDescent="0.2">
      <c r="A974" s="127"/>
      <c r="B974" s="125"/>
      <c r="C974" s="128"/>
      <c r="D974" s="112"/>
      <c r="E974" s="113"/>
      <c r="F974" s="128"/>
    </row>
    <row r="975" spans="1:6" s="114" customFormat="1" x14ac:dyDescent="0.2">
      <c r="A975" s="127"/>
      <c r="B975" s="125"/>
      <c r="C975" s="128"/>
      <c r="D975" s="112"/>
      <c r="E975" s="113"/>
      <c r="F975" s="128"/>
    </row>
    <row r="976" spans="1:6" s="114" customFormat="1" x14ac:dyDescent="0.2">
      <c r="A976" s="127"/>
      <c r="B976" s="125"/>
      <c r="C976" s="128"/>
      <c r="D976" s="112"/>
      <c r="E976" s="113"/>
      <c r="F976" s="128"/>
    </row>
    <row r="977" spans="1:6" s="114" customFormat="1" x14ac:dyDescent="0.2">
      <c r="A977" s="127"/>
      <c r="B977" s="125"/>
      <c r="C977" s="128"/>
      <c r="D977" s="112"/>
      <c r="E977" s="113"/>
      <c r="F977" s="128"/>
    </row>
    <row r="978" spans="1:6" s="114" customFormat="1" x14ac:dyDescent="0.2">
      <c r="A978" s="127"/>
      <c r="B978" s="125"/>
      <c r="C978" s="128"/>
      <c r="D978" s="112"/>
      <c r="E978" s="113"/>
      <c r="F978" s="128"/>
    </row>
    <row r="979" spans="1:6" s="114" customFormat="1" x14ac:dyDescent="0.2">
      <c r="A979" s="127"/>
      <c r="B979" s="125"/>
      <c r="C979" s="128"/>
      <c r="D979" s="112"/>
      <c r="E979" s="113"/>
      <c r="F979" s="128"/>
    </row>
    <row r="980" spans="1:6" s="114" customFormat="1" x14ac:dyDescent="0.2">
      <c r="A980" s="127"/>
      <c r="B980" s="125"/>
      <c r="C980" s="128"/>
      <c r="D980" s="112"/>
      <c r="E980" s="113"/>
      <c r="F980" s="128"/>
    </row>
    <row r="981" spans="1:6" s="114" customFormat="1" x14ac:dyDescent="0.2">
      <c r="A981" s="127"/>
      <c r="B981" s="125"/>
      <c r="C981" s="128"/>
      <c r="D981" s="112"/>
      <c r="E981" s="113"/>
      <c r="F981" s="128"/>
    </row>
    <row r="982" spans="1:6" s="114" customFormat="1" x14ac:dyDescent="0.2">
      <c r="A982" s="127"/>
      <c r="B982" s="125"/>
      <c r="C982" s="128"/>
      <c r="D982" s="112"/>
      <c r="E982" s="113"/>
      <c r="F982" s="128"/>
    </row>
    <row r="983" spans="1:6" s="114" customFormat="1" x14ac:dyDescent="0.2">
      <c r="A983" s="127"/>
      <c r="B983" s="125"/>
      <c r="C983" s="128"/>
      <c r="D983" s="112"/>
      <c r="E983" s="113"/>
      <c r="F983" s="128"/>
    </row>
    <row r="984" spans="1:6" s="114" customFormat="1" x14ac:dyDescent="0.2">
      <c r="A984" s="127"/>
      <c r="B984" s="125"/>
      <c r="C984" s="128"/>
      <c r="D984" s="112"/>
      <c r="E984" s="113"/>
      <c r="F984" s="128"/>
    </row>
    <row r="985" spans="1:6" s="114" customFormat="1" x14ac:dyDescent="0.2">
      <c r="A985" s="127"/>
      <c r="B985" s="125"/>
      <c r="C985" s="128"/>
      <c r="D985" s="112"/>
      <c r="E985" s="113"/>
      <c r="F985" s="128"/>
    </row>
    <row r="986" spans="1:6" s="114" customFormat="1" x14ac:dyDescent="0.2">
      <c r="A986" s="127"/>
      <c r="B986" s="125"/>
      <c r="C986" s="128"/>
      <c r="D986" s="112"/>
      <c r="E986" s="113"/>
      <c r="F986" s="128"/>
    </row>
    <row r="987" spans="1:6" s="114" customFormat="1" x14ac:dyDescent="0.2">
      <c r="A987" s="127"/>
      <c r="B987" s="125"/>
      <c r="C987" s="128"/>
      <c r="D987" s="112"/>
      <c r="E987" s="113"/>
      <c r="F987" s="128"/>
    </row>
    <row r="988" spans="1:6" s="114" customFormat="1" x14ac:dyDescent="0.2">
      <c r="A988" s="127"/>
      <c r="B988" s="125"/>
      <c r="C988" s="128"/>
      <c r="D988" s="112"/>
      <c r="E988" s="113"/>
      <c r="F988" s="128"/>
    </row>
    <row r="989" spans="1:6" s="114" customFormat="1" x14ac:dyDescent="0.2">
      <c r="A989" s="127"/>
      <c r="B989" s="125"/>
      <c r="C989" s="128"/>
      <c r="D989" s="112"/>
      <c r="E989" s="113"/>
      <c r="F989" s="128"/>
    </row>
    <row r="990" spans="1:6" s="114" customFormat="1" x14ac:dyDescent="0.2">
      <c r="A990" s="127"/>
      <c r="B990" s="125"/>
      <c r="C990" s="128"/>
      <c r="D990" s="112"/>
      <c r="E990" s="113"/>
      <c r="F990" s="128"/>
    </row>
    <row r="991" spans="1:6" s="114" customFormat="1" x14ac:dyDescent="0.2">
      <c r="A991" s="127"/>
      <c r="B991" s="125"/>
      <c r="C991" s="128"/>
      <c r="D991" s="112"/>
      <c r="E991" s="113"/>
      <c r="F991" s="128"/>
    </row>
    <row r="992" spans="1:6" s="114" customFormat="1" x14ac:dyDescent="0.2">
      <c r="A992" s="127"/>
      <c r="B992" s="125"/>
      <c r="C992" s="128"/>
      <c r="D992" s="112"/>
      <c r="E992" s="113"/>
      <c r="F992" s="128"/>
    </row>
    <row r="993" spans="1:6" s="114" customFormat="1" x14ac:dyDescent="0.2">
      <c r="A993" s="127"/>
      <c r="B993" s="125"/>
      <c r="C993" s="128"/>
      <c r="D993" s="112"/>
      <c r="E993" s="113"/>
      <c r="F993" s="128"/>
    </row>
    <row r="994" spans="1:6" s="114" customFormat="1" x14ac:dyDescent="0.2">
      <c r="A994" s="127"/>
      <c r="B994" s="125"/>
      <c r="C994" s="128"/>
      <c r="D994" s="112"/>
      <c r="E994" s="113"/>
      <c r="F994" s="128"/>
    </row>
    <row r="995" spans="1:6" s="114" customFormat="1" x14ac:dyDescent="0.2">
      <c r="A995" s="127"/>
      <c r="B995" s="125"/>
      <c r="C995" s="128"/>
      <c r="D995" s="112"/>
      <c r="E995" s="113"/>
      <c r="F995" s="128"/>
    </row>
    <row r="996" spans="1:6" s="114" customFormat="1" x14ac:dyDescent="0.2">
      <c r="A996" s="127"/>
      <c r="B996" s="125"/>
      <c r="C996" s="128"/>
      <c r="D996" s="112"/>
      <c r="E996" s="113"/>
      <c r="F996" s="128"/>
    </row>
    <row r="997" spans="1:6" s="114" customFormat="1" x14ac:dyDescent="0.2">
      <c r="A997" s="127"/>
      <c r="B997" s="125"/>
      <c r="C997" s="128"/>
      <c r="D997" s="112"/>
      <c r="E997" s="113"/>
      <c r="F997" s="128"/>
    </row>
    <row r="998" spans="1:6" s="114" customFormat="1" x14ac:dyDescent="0.2">
      <c r="A998" s="127"/>
      <c r="B998" s="125"/>
      <c r="C998" s="128"/>
      <c r="D998" s="112"/>
      <c r="E998" s="113"/>
      <c r="F998" s="128"/>
    </row>
    <row r="999" spans="1:6" s="114" customFormat="1" x14ac:dyDescent="0.2">
      <c r="A999" s="127"/>
      <c r="B999" s="125"/>
      <c r="C999" s="128"/>
      <c r="D999" s="112"/>
      <c r="E999" s="113"/>
      <c r="F999" s="128"/>
    </row>
    <row r="1000" spans="1:6" s="114" customFormat="1" x14ac:dyDescent="0.2">
      <c r="A1000" s="127"/>
      <c r="B1000" s="125"/>
      <c r="C1000" s="128"/>
      <c r="D1000" s="112"/>
      <c r="E1000" s="113"/>
      <c r="F1000" s="128"/>
    </row>
    <row r="1001" spans="1:6" s="114" customFormat="1" x14ac:dyDescent="0.2">
      <c r="A1001" s="127"/>
      <c r="B1001" s="125"/>
      <c r="C1001" s="128"/>
      <c r="D1001" s="112"/>
      <c r="E1001" s="113"/>
      <c r="F1001" s="128"/>
    </row>
    <row r="1002" spans="1:6" s="114" customFormat="1" x14ac:dyDescent="0.2">
      <c r="A1002" s="127"/>
      <c r="B1002" s="125"/>
      <c r="C1002" s="128"/>
      <c r="D1002" s="112"/>
      <c r="E1002" s="113"/>
      <c r="F1002" s="128"/>
    </row>
    <row r="1003" spans="1:6" s="114" customFormat="1" x14ac:dyDescent="0.2">
      <c r="A1003" s="127"/>
      <c r="B1003" s="125"/>
      <c r="C1003" s="128"/>
      <c r="D1003" s="112"/>
      <c r="E1003" s="113"/>
      <c r="F1003" s="128"/>
    </row>
    <row r="1004" spans="1:6" s="114" customFormat="1" x14ac:dyDescent="0.2">
      <c r="A1004" s="127"/>
      <c r="B1004" s="125"/>
      <c r="C1004" s="128"/>
      <c r="D1004" s="112"/>
      <c r="E1004" s="113"/>
      <c r="F1004" s="128"/>
    </row>
    <row r="1005" spans="1:6" s="114" customFormat="1" x14ac:dyDescent="0.2">
      <c r="A1005" s="127"/>
      <c r="B1005" s="125"/>
      <c r="C1005" s="128"/>
      <c r="D1005" s="112"/>
      <c r="E1005" s="113"/>
      <c r="F1005" s="128"/>
    </row>
    <row r="1006" spans="1:6" s="114" customFormat="1" x14ac:dyDescent="0.2">
      <c r="A1006" s="127"/>
      <c r="B1006" s="125"/>
      <c r="C1006" s="128"/>
      <c r="D1006" s="112"/>
      <c r="E1006" s="113"/>
      <c r="F1006" s="128"/>
    </row>
    <row r="1007" spans="1:6" s="114" customFormat="1" x14ac:dyDescent="0.2">
      <c r="A1007" s="127"/>
      <c r="B1007" s="125"/>
      <c r="C1007" s="128"/>
      <c r="D1007" s="112"/>
      <c r="E1007" s="113"/>
      <c r="F1007" s="128"/>
    </row>
    <row r="1008" spans="1:6" s="114" customFormat="1" x14ac:dyDescent="0.2">
      <c r="A1008" s="127"/>
      <c r="B1008" s="125"/>
      <c r="C1008" s="128"/>
      <c r="D1008" s="112"/>
      <c r="E1008" s="113"/>
      <c r="F1008" s="128"/>
    </row>
    <row r="1009" spans="1:6" s="114" customFormat="1" x14ac:dyDescent="0.2">
      <c r="A1009" s="127"/>
      <c r="B1009" s="125"/>
      <c r="C1009" s="128"/>
      <c r="D1009" s="112"/>
      <c r="E1009" s="113"/>
      <c r="F1009" s="128"/>
    </row>
    <row r="1010" spans="1:6" s="114" customFormat="1" x14ac:dyDescent="0.2">
      <c r="A1010" s="127"/>
      <c r="B1010" s="125"/>
      <c r="C1010" s="128"/>
      <c r="D1010" s="112"/>
      <c r="E1010" s="113"/>
      <c r="F1010" s="128"/>
    </row>
    <row r="1011" spans="1:6" s="114" customFormat="1" x14ac:dyDescent="0.2">
      <c r="A1011" s="127"/>
      <c r="B1011" s="125"/>
      <c r="C1011" s="128"/>
      <c r="D1011" s="112"/>
      <c r="E1011" s="113"/>
      <c r="F1011" s="128"/>
    </row>
    <row r="1012" spans="1:6" s="114" customFormat="1" x14ac:dyDescent="0.2">
      <c r="A1012" s="127"/>
      <c r="B1012" s="125"/>
      <c r="C1012" s="128"/>
      <c r="D1012" s="112"/>
      <c r="E1012" s="113"/>
      <c r="F1012" s="128"/>
    </row>
    <row r="1013" spans="1:6" s="114" customFormat="1" x14ac:dyDescent="0.2">
      <c r="A1013" s="127"/>
      <c r="B1013" s="125"/>
      <c r="C1013" s="128"/>
      <c r="D1013" s="112"/>
      <c r="E1013" s="113"/>
      <c r="F1013" s="128"/>
    </row>
    <row r="1014" spans="1:6" s="114" customFormat="1" x14ac:dyDescent="0.2">
      <c r="A1014" s="127"/>
      <c r="B1014" s="125"/>
      <c r="C1014" s="128"/>
      <c r="D1014" s="112"/>
      <c r="E1014" s="113"/>
      <c r="F1014" s="128"/>
    </row>
    <row r="1015" spans="1:6" s="114" customFormat="1" x14ac:dyDescent="0.2">
      <c r="A1015" s="127"/>
      <c r="B1015" s="125"/>
      <c r="C1015" s="128"/>
      <c r="D1015" s="112"/>
      <c r="E1015" s="113"/>
      <c r="F1015" s="128"/>
    </row>
    <row r="1016" spans="1:6" s="114" customFormat="1" x14ac:dyDescent="0.2">
      <c r="A1016" s="127"/>
      <c r="B1016" s="125"/>
      <c r="C1016" s="128"/>
      <c r="D1016" s="112"/>
      <c r="E1016" s="113"/>
      <c r="F1016" s="128"/>
    </row>
    <row r="1017" spans="1:6" s="114" customFormat="1" x14ac:dyDescent="0.2">
      <c r="A1017" s="127"/>
      <c r="B1017" s="118"/>
      <c r="C1017" s="128"/>
      <c r="D1017" s="112"/>
      <c r="E1017" s="113"/>
      <c r="F1017" s="128"/>
    </row>
    <row r="1018" spans="1:6" s="114" customFormat="1" x14ac:dyDescent="0.2">
      <c r="A1018" s="127"/>
      <c r="B1018" s="118"/>
      <c r="C1018" s="128"/>
      <c r="D1018" s="112"/>
      <c r="E1018" s="113"/>
      <c r="F1018" s="128"/>
    </row>
    <row r="1019" spans="1:6" s="114" customFormat="1" x14ac:dyDescent="0.2">
      <c r="A1019" s="127"/>
      <c r="B1019" s="125"/>
      <c r="C1019" s="128"/>
      <c r="D1019" s="112"/>
      <c r="E1019" s="113"/>
      <c r="F1019" s="128"/>
    </row>
    <row r="1020" spans="1:6" s="114" customFormat="1" x14ac:dyDescent="0.2">
      <c r="A1020" s="237"/>
      <c r="B1020" s="125"/>
      <c r="C1020" s="128"/>
      <c r="D1020" s="112"/>
      <c r="E1020" s="113"/>
      <c r="F1020" s="128"/>
    </row>
    <row r="1021" spans="1:6" s="114" customFormat="1" x14ac:dyDescent="0.2">
      <c r="A1021" s="127"/>
      <c r="B1021" s="125"/>
      <c r="C1021" s="128"/>
      <c r="D1021" s="112"/>
      <c r="E1021" s="113"/>
      <c r="F1021" s="128"/>
    </row>
    <row r="1022" spans="1:6" s="114" customFormat="1" x14ac:dyDescent="0.2">
      <c r="A1022" s="127"/>
      <c r="B1022" s="125"/>
      <c r="C1022" s="128"/>
      <c r="D1022" s="112"/>
      <c r="E1022" s="113"/>
      <c r="F1022" s="128"/>
    </row>
    <row r="1023" spans="1:6" s="114" customFormat="1" x14ac:dyDescent="0.2">
      <c r="A1023" s="237"/>
      <c r="B1023" s="125"/>
      <c r="C1023" s="128"/>
      <c r="D1023" s="112"/>
      <c r="E1023" s="113"/>
      <c r="F1023" s="128"/>
    </row>
    <row r="1024" spans="1:6" s="114" customFormat="1" x14ac:dyDescent="0.2">
      <c r="A1024" s="127"/>
      <c r="B1024" s="125"/>
      <c r="C1024" s="128"/>
      <c r="D1024" s="112"/>
      <c r="E1024" s="113"/>
      <c r="F1024" s="128"/>
    </row>
    <row r="1025" spans="1:6" s="114" customFormat="1" x14ac:dyDescent="0.2">
      <c r="A1025" s="127"/>
      <c r="B1025" s="125"/>
      <c r="C1025" s="128"/>
      <c r="D1025" s="112"/>
      <c r="E1025" s="113"/>
      <c r="F1025" s="128"/>
    </row>
    <row r="1026" spans="1:6" s="114" customFormat="1" x14ac:dyDescent="0.2">
      <c r="A1026" s="127"/>
      <c r="B1026" s="125"/>
      <c r="C1026" s="128"/>
      <c r="D1026" s="112"/>
      <c r="E1026" s="113"/>
      <c r="F1026" s="128"/>
    </row>
    <row r="1027" spans="1:6" s="114" customFormat="1" x14ac:dyDescent="0.2">
      <c r="A1027" s="127"/>
      <c r="B1027" s="125"/>
      <c r="C1027" s="128"/>
      <c r="D1027" s="112"/>
      <c r="E1027" s="113"/>
      <c r="F1027" s="128"/>
    </row>
    <row r="1028" spans="1:6" s="114" customFormat="1" x14ac:dyDescent="0.2">
      <c r="A1028" s="127"/>
      <c r="B1028" s="118"/>
      <c r="C1028" s="128"/>
      <c r="D1028" s="112"/>
      <c r="E1028" s="113"/>
      <c r="F1028" s="128"/>
    </row>
    <row r="1029" spans="1:6" s="114" customFormat="1" x14ac:dyDescent="0.2">
      <c r="A1029" s="127"/>
      <c r="B1029" s="118"/>
      <c r="C1029" s="128"/>
      <c r="D1029" s="112"/>
      <c r="E1029" s="113"/>
      <c r="F1029" s="128"/>
    </row>
    <row r="1030" spans="1:6" s="114" customFormat="1" x14ac:dyDescent="0.2">
      <c r="A1030" s="237"/>
      <c r="B1030" s="125"/>
      <c r="C1030" s="128"/>
      <c r="D1030" s="112"/>
      <c r="E1030" s="113"/>
      <c r="F1030" s="128"/>
    </row>
    <row r="1031" spans="1:6" s="114" customFormat="1" x14ac:dyDescent="0.2">
      <c r="A1031" s="127"/>
      <c r="B1031" s="125"/>
      <c r="C1031" s="128"/>
      <c r="D1031" s="112"/>
      <c r="E1031" s="113"/>
      <c r="F1031" s="128"/>
    </row>
    <row r="1032" spans="1:6" s="114" customFormat="1" x14ac:dyDescent="0.2">
      <c r="A1032" s="237"/>
      <c r="B1032" s="125"/>
      <c r="C1032" s="128"/>
      <c r="D1032" s="112"/>
      <c r="E1032" s="113"/>
      <c r="F1032" s="128"/>
    </row>
    <row r="1033" spans="1:6" s="114" customFormat="1" x14ac:dyDescent="0.2">
      <c r="A1033" s="237"/>
      <c r="B1033" s="125"/>
      <c r="C1033" s="128"/>
      <c r="D1033" s="112"/>
      <c r="E1033" s="113"/>
      <c r="F1033" s="128"/>
    </row>
    <row r="1034" spans="1:6" s="114" customFormat="1" x14ac:dyDescent="0.2">
      <c r="A1034" s="127"/>
      <c r="B1034" s="125"/>
      <c r="C1034" s="128"/>
      <c r="D1034" s="112"/>
      <c r="E1034" s="113"/>
      <c r="F1034" s="128"/>
    </row>
    <row r="1035" spans="1:6" s="114" customFormat="1" x14ac:dyDescent="0.2">
      <c r="A1035" s="127"/>
      <c r="B1035" s="320"/>
      <c r="C1035" s="128"/>
      <c r="D1035" s="112"/>
      <c r="E1035" s="113"/>
      <c r="F1035" s="128"/>
    </row>
    <row r="1036" spans="1:6" s="114" customFormat="1" x14ac:dyDescent="0.2">
      <c r="A1036" s="127"/>
      <c r="B1036" s="125"/>
      <c r="C1036" s="128"/>
      <c r="D1036" s="112"/>
      <c r="E1036" s="113"/>
      <c r="F1036" s="128"/>
    </row>
    <row r="1037" spans="1:6" s="114" customFormat="1" ht="93.75" customHeight="1" x14ac:dyDescent="0.2">
      <c r="A1037" s="127"/>
      <c r="B1037" s="125"/>
      <c r="C1037" s="128"/>
      <c r="D1037" s="112"/>
      <c r="E1037" s="113"/>
      <c r="F1037" s="128"/>
    </row>
    <row r="1038" spans="1:6" s="114" customFormat="1" x14ac:dyDescent="0.2">
      <c r="A1038" s="127"/>
      <c r="B1038" s="125"/>
      <c r="C1038" s="128"/>
      <c r="D1038" s="112"/>
      <c r="E1038" s="113"/>
      <c r="F1038" s="128"/>
    </row>
    <row r="1039" spans="1:6" s="114" customFormat="1" x14ac:dyDescent="0.2">
      <c r="A1039" s="127"/>
      <c r="B1039" s="125"/>
      <c r="C1039" s="128"/>
      <c r="D1039" s="112"/>
      <c r="E1039" s="113"/>
      <c r="F1039" s="128"/>
    </row>
    <row r="1040" spans="1:6" s="114" customFormat="1" x14ac:dyDescent="0.2">
      <c r="A1040" s="127"/>
      <c r="B1040" s="125"/>
      <c r="C1040" s="128"/>
      <c r="D1040" s="112"/>
      <c r="E1040" s="113"/>
      <c r="F1040" s="128"/>
    </row>
    <row r="1041" spans="1:6" s="114" customFormat="1" x14ac:dyDescent="0.2">
      <c r="A1041" s="127"/>
      <c r="B1041" s="125"/>
      <c r="C1041" s="128"/>
      <c r="D1041" s="112"/>
      <c r="E1041" s="113"/>
      <c r="F1041" s="128"/>
    </row>
    <row r="1042" spans="1:6" s="114" customFormat="1" x14ac:dyDescent="0.2">
      <c r="A1042" s="127"/>
      <c r="B1042" s="125"/>
      <c r="C1042" s="128"/>
      <c r="D1042" s="112"/>
      <c r="E1042" s="113"/>
      <c r="F1042" s="128"/>
    </row>
    <row r="1043" spans="1:6" s="114" customFormat="1" x14ac:dyDescent="0.2">
      <c r="A1043" s="127"/>
      <c r="B1043" s="125"/>
      <c r="C1043" s="128"/>
      <c r="D1043" s="112"/>
      <c r="E1043" s="113"/>
      <c r="F1043" s="128"/>
    </row>
    <row r="1044" spans="1:6" s="114" customFormat="1" x14ac:dyDescent="0.2">
      <c r="A1044" s="127"/>
      <c r="B1044" s="125"/>
      <c r="C1044" s="128"/>
      <c r="D1044" s="112"/>
      <c r="E1044" s="113"/>
      <c r="F1044" s="128"/>
    </row>
    <row r="1045" spans="1:6" s="114" customFormat="1" x14ac:dyDescent="0.2">
      <c r="A1045" s="127"/>
      <c r="B1045" s="125"/>
      <c r="C1045" s="128"/>
      <c r="D1045" s="112"/>
      <c r="E1045" s="113"/>
      <c r="F1045" s="128"/>
    </row>
    <row r="1046" spans="1:6" s="114" customFormat="1" x14ac:dyDescent="0.2">
      <c r="A1046" s="127"/>
      <c r="B1046" s="118"/>
      <c r="C1046" s="128"/>
      <c r="D1046" s="112"/>
      <c r="E1046" s="113"/>
      <c r="F1046" s="128"/>
    </row>
    <row r="1047" spans="1:6" s="114" customFormat="1" x14ac:dyDescent="0.2">
      <c r="A1047" s="127"/>
      <c r="B1047" s="118"/>
      <c r="C1047" s="128"/>
      <c r="D1047" s="112"/>
      <c r="E1047" s="113"/>
      <c r="F1047" s="128"/>
    </row>
    <row r="1048" spans="1:6" s="114" customFormat="1" x14ac:dyDescent="0.2">
      <c r="A1048" s="127"/>
      <c r="B1048" s="125"/>
      <c r="C1048" s="128"/>
      <c r="D1048" s="112"/>
      <c r="E1048" s="113"/>
      <c r="F1048" s="128"/>
    </row>
    <row r="1049" spans="1:6" s="114" customFormat="1" x14ac:dyDescent="0.2">
      <c r="A1049" s="237"/>
      <c r="B1049" s="125"/>
      <c r="C1049" s="128"/>
      <c r="D1049" s="112"/>
      <c r="E1049" s="113"/>
      <c r="F1049" s="128"/>
    </row>
    <row r="1050" spans="1:6" s="114" customFormat="1" x14ac:dyDescent="0.2">
      <c r="A1050" s="127"/>
      <c r="B1050" s="125"/>
      <c r="C1050" s="128"/>
      <c r="D1050" s="112"/>
      <c r="E1050" s="113"/>
      <c r="F1050" s="128"/>
    </row>
    <row r="1051" spans="1:6" s="114" customFormat="1" x14ac:dyDescent="0.2">
      <c r="A1051" s="127"/>
      <c r="B1051" s="125"/>
      <c r="C1051" s="128"/>
      <c r="D1051" s="112"/>
      <c r="E1051" s="113"/>
      <c r="F1051" s="128"/>
    </row>
    <row r="1052" spans="1:6" s="114" customFormat="1" x14ac:dyDescent="0.2">
      <c r="A1052" s="127"/>
      <c r="B1052" s="125"/>
      <c r="C1052" s="128"/>
      <c r="D1052" s="112"/>
      <c r="E1052" s="113"/>
      <c r="F1052" s="128"/>
    </row>
    <row r="1053" spans="1:6" s="114" customFormat="1" x14ac:dyDescent="0.2">
      <c r="A1053" s="127"/>
      <c r="B1053" s="125"/>
      <c r="C1053" s="128"/>
      <c r="D1053" s="112"/>
      <c r="E1053" s="113"/>
      <c r="F1053" s="128"/>
    </row>
    <row r="1054" spans="1:6" s="114" customFormat="1" x14ac:dyDescent="0.2">
      <c r="A1054" s="127"/>
      <c r="B1054" s="125"/>
      <c r="C1054" s="128"/>
      <c r="D1054" s="112"/>
      <c r="E1054" s="113"/>
      <c r="F1054" s="128"/>
    </row>
    <row r="1055" spans="1:6" s="114" customFormat="1" x14ac:dyDescent="0.2">
      <c r="A1055" s="127"/>
      <c r="B1055" s="125"/>
      <c r="C1055" s="128"/>
      <c r="D1055" s="112"/>
      <c r="E1055" s="113"/>
      <c r="F1055" s="128"/>
    </row>
    <row r="1056" spans="1:6" s="114" customFormat="1" x14ac:dyDescent="0.2">
      <c r="A1056" s="127"/>
      <c r="B1056" s="125"/>
      <c r="C1056" s="128"/>
      <c r="D1056" s="112"/>
      <c r="E1056" s="113"/>
      <c r="F1056" s="128"/>
    </row>
    <row r="1057" spans="1:6" s="114" customFormat="1" x14ac:dyDescent="0.2">
      <c r="A1057" s="127"/>
      <c r="B1057" s="125"/>
      <c r="C1057" s="128"/>
      <c r="D1057" s="112"/>
      <c r="E1057" s="113"/>
      <c r="F1057" s="128"/>
    </row>
    <row r="1058" spans="1:6" s="114" customFormat="1" x14ac:dyDescent="0.2">
      <c r="A1058" s="127"/>
      <c r="B1058" s="125"/>
      <c r="C1058" s="128"/>
      <c r="D1058" s="112"/>
      <c r="E1058" s="113"/>
      <c r="F1058" s="128"/>
    </row>
    <row r="1059" spans="1:6" s="114" customFormat="1" x14ac:dyDescent="0.2">
      <c r="A1059" s="127"/>
      <c r="B1059" s="125"/>
      <c r="C1059" s="128"/>
      <c r="D1059" s="112"/>
      <c r="E1059" s="113"/>
      <c r="F1059" s="128"/>
    </row>
    <row r="1060" spans="1:6" s="114" customFormat="1" x14ac:dyDescent="0.2">
      <c r="A1060" s="127"/>
      <c r="B1060" s="125"/>
      <c r="C1060" s="128"/>
      <c r="D1060" s="112"/>
      <c r="E1060" s="113"/>
      <c r="F1060" s="128"/>
    </row>
    <row r="1061" spans="1:6" s="114" customFormat="1" x14ac:dyDescent="0.2">
      <c r="A1061" s="127"/>
      <c r="B1061" s="125"/>
      <c r="C1061" s="128"/>
      <c r="D1061" s="112"/>
      <c r="E1061" s="113"/>
      <c r="F1061" s="128"/>
    </row>
    <row r="1062" spans="1:6" s="114" customFormat="1" x14ac:dyDescent="0.2">
      <c r="A1062" s="127"/>
      <c r="B1062" s="125"/>
      <c r="C1062" s="128"/>
      <c r="D1062" s="112"/>
      <c r="E1062" s="113"/>
      <c r="F1062" s="128"/>
    </row>
    <row r="1063" spans="1:6" s="114" customFormat="1" x14ac:dyDescent="0.2">
      <c r="A1063" s="127"/>
      <c r="B1063" s="125"/>
      <c r="C1063" s="128"/>
      <c r="D1063" s="112"/>
      <c r="E1063" s="113"/>
      <c r="F1063" s="128"/>
    </row>
    <row r="1064" spans="1:6" s="114" customFormat="1" x14ac:dyDescent="0.2">
      <c r="A1064" s="127"/>
      <c r="B1064" s="125"/>
      <c r="C1064" s="128"/>
      <c r="D1064" s="112"/>
      <c r="E1064" s="113"/>
      <c r="F1064" s="128"/>
    </row>
    <row r="1065" spans="1:6" s="114" customFormat="1" x14ac:dyDescent="0.2">
      <c r="A1065" s="127"/>
      <c r="B1065" s="125"/>
      <c r="C1065" s="128"/>
      <c r="D1065" s="112"/>
      <c r="E1065" s="113"/>
      <c r="F1065" s="128"/>
    </row>
    <row r="1066" spans="1:6" s="114" customFormat="1" x14ac:dyDescent="0.2">
      <c r="A1066" s="127"/>
      <c r="B1066" s="125"/>
      <c r="C1066" s="128"/>
      <c r="D1066" s="112"/>
      <c r="E1066" s="113"/>
      <c r="F1066" s="128"/>
    </row>
    <row r="1067" spans="1:6" s="114" customFormat="1" x14ac:dyDescent="0.2">
      <c r="A1067" s="127"/>
      <c r="B1067" s="125"/>
      <c r="C1067" s="128"/>
      <c r="D1067" s="112"/>
      <c r="E1067" s="113"/>
      <c r="F1067" s="128"/>
    </row>
    <row r="1068" spans="1:6" s="114" customFormat="1" x14ac:dyDescent="0.2">
      <c r="A1068" s="127"/>
      <c r="B1068" s="125"/>
      <c r="C1068" s="128"/>
      <c r="D1068" s="112"/>
      <c r="E1068" s="113"/>
      <c r="F1068" s="128"/>
    </row>
    <row r="1069" spans="1:6" s="114" customFormat="1" x14ac:dyDescent="0.2">
      <c r="A1069" s="237"/>
      <c r="B1069" s="125"/>
      <c r="C1069" s="128"/>
      <c r="D1069" s="112"/>
      <c r="E1069" s="113"/>
      <c r="F1069" s="128"/>
    </row>
    <row r="1070" spans="1:6" s="114" customFormat="1" x14ac:dyDescent="0.2">
      <c r="A1070" s="127"/>
      <c r="B1070" s="125"/>
      <c r="C1070" s="128"/>
      <c r="D1070" s="112"/>
      <c r="E1070" s="113"/>
      <c r="F1070" s="128"/>
    </row>
    <row r="1071" spans="1:6" s="114" customFormat="1" x14ac:dyDescent="0.2">
      <c r="A1071" s="127"/>
      <c r="B1071" s="125"/>
      <c r="C1071" s="128"/>
      <c r="D1071" s="112"/>
      <c r="E1071" s="113"/>
      <c r="F1071" s="128"/>
    </row>
    <row r="1072" spans="1:6" s="114" customFormat="1" x14ac:dyDescent="0.2">
      <c r="A1072" s="127"/>
      <c r="B1072" s="125"/>
      <c r="C1072" s="128"/>
      <c r="D1072" s="112"/>
      <c r="E1072" s="113"/>
      <c r="F1072" s="128"/>
    </row>
    <row r="1073" spans="1:6" s="114" customFormat="1" x14ac:dyDescent="0.2">
      <c r="A1073" s="127"/>
      <c r="B1073" s="125"/>
      <c r="C1073" s="128"/>
      <c r="D1073" s="112"/>
      <c r="E1073" s="113"/>
      <c r="F1073" s="128"/>
    </row>
    <row r="1074" spans="1:6" s="114" customFormat="1" x14ac:dyDescent="0.2">
      <c r="A1074" s="127"/>
      <c r="B1074" s="125"/>
      <c r="C1074" s="128"/>
      <c r="D1074" s="112"/>
      <c r="E1074" s="113"/>
      <c r="F1074" s="128"/>
    </row>
    <row r="1075" spans="1:6" s="114" customFormat="1" x14ac:dyDescent="0.2">
      <c r="A1075" s="127"/>
      <c r="B1075" s="125"/>
      <c r="C1075" s="128"/>
      <c r="D1075" s="112"/>
      <c r="E1075" s="113"/>
      <c r="F1075" s="128"/>
    </row>
    <row r="1076" spans="1:6" s="114" customFormat="1" x14ac:dyDescent="0.2">
      <c r="A1076" s="237"/>
      <c r="B1076" s="125"/>
      <c r="C1076" s="128"/>
      <c r="D1076" s="112"/>
      <c r="E1076" s="113"/>
      <c r="F1076" s="128"/>
    </row>
    <row r="1077" spans="1:6" s="114" customFormat="1" x14ac:dyDescent="0.2">
      <c r="A1077" s="127"/>
      <c r="B1077" s="125"/>
      <c r="C1077" s="128"/>
      <c r="D1077" s="112"/>
      <c r="E1077" s="113"/>
      <c r="F1077" s="128"/>
    </row>
    <row r="1078" spans="1:6" s="114" customFormat="1" x14ac:dyDescent="0.2">
      <c r="A1078" s="127"/>
      <c r="B1078" s="125"/>
      <c r="C1078" s="128"/>
      <c r="D1078" s="112"/>
      <c r="E1078" s="113"/>
      <c r="F1078" s="128"/>
    </row>
    <row r="1079" spans="1:6" s="114" customFormat="1" x14ac:dyDescent="0.2">
      <c r="A1079" s="127"/>
      <c r="B1079" s="125"/>
      <c r="C1079" s="128"/>
      <c r="D1079" s="112"/>
      <c r="E1079" s="113"/>
      <c r="F1079" s="128"/>
    </row>
    <row r="1080" spans="1:6" s="114" customFormat="1" x14ac:dyDescent="0.2">
      <c r="A1080" s="127"/>
      <c r="B1080" s="125"/>
      <c r="C1080" s="128"/>
      <c r="D1080" s="112"/>
      <c r="E1080" s="113"/>
      <c r="F1080" s="128"/>
    </row>
    <row r="1081" spans="1:6" s="114" customFormat="1" x14ac:dyDescent="0.2">
      <c r="A1081" s="127"/>
      <c r="B1081" s="125"/>
      <c r="C1081" s="128"/>
      <c r="D1081" s="112"/>
      <c r="E1081" s="113"/>
      <c r="F1081" s="128"/>
    </row>
    <row r="1082" spans="1:6" s="114" customFormat="1" x14ac:dyDescent="0.2">
      <c r="A1082" s="127"/>
      <c r="B1082" s="125"/>
      <c r="C1082" s="128"/>
      <c r="D1082" s="112"/>
      <c r="E1082" s="113"/>
      <c r="F1082" s="128"/>
    </row>
    <row r="1083" spans="1:6" s="114" customFormat="1" x14ac:dyDescent="0.2">
      <c r="A1083" s="127"/>
      <c r="B1083" s="125"/>
      <c r="C1083" s="128"/>
      <c r="D1083" s="112"/>
      <c r="E1083" s="113"/>
      <c r="F1083" s="128"/>
    </row>
    <row r="1084" spans="1:6" s="114" customFormat="1" x14ac:dyDescent="0.2">
      <c r="A1084" s="127"/>
      <c r="B1084" s="125"/>
      <c r="C1084" s="128"/>
      <c r="D1084" s="112"/>
      <c r="E1084" s="113"/>
      <c r="F1084" s="128"/>
    </row>
    <row r="1085" spans="1:6" s="114" customFormat="1" x14ac:dyDescent="0.2">
      <c r="A1085" s="127"/>
      <c r="B1085" s="125"/>
      <c r="C1085" s="128"/>
      <c r="D1085" s="112"/>
      <c r="E1085" s="113"/>
      <c r="F1085" s="128"/>
    </row>
    <row r="1086" spans="1:6" s="114" customFormat="1" x14ac:dyDescent="0.2">
      <c r="A1086" s="127"/>
      <c r="B1086" s="125"/>
      <c r="C1086" s="128"/>
      <c r="D1086" s="112"/>
      <c r="E1086" s="113"/>
      <c r="F1086" s="128"/>
    </row>
    <row r="1087" spans="1:6" s="114" customFormat="1" x14ac:dyDescent="0.2">
      <c r="A1087" s="127"/>
      <c r="B1087" s="125"/>
      <c r="C1087" s="128"/>
      <c r="D1087" s="112"/>
      <c r="E1087" s="113"/>
      <c r="F1087" s="128"/>
    </row>
    <row r="1088" spans="1:6" s="114" customFormat="1" hidden="1" x14ac:dyDescent="0.2">
      <c r="A1088" s="237"/>
      <c r="B1088" s="125"/>
      <c r="C1088" s="128"/>
      <c r="D1088" s="112"/>
      <c r="E1088" s="113"/>
      <c r="F1088" s="128"/>
    </row>
    <row r="1089" spans="1:6" s="114" customFormat="1" hidden="1" x14ac:dyDescent="0.2">
      <c r="A1089" s="127"/>
      <c r="B1089" s="125"/>
      <c r="C1089" s="128"/>
      <c r="D1089" s="112"/>
      <c r="E1089" s="113"/>
      <c r="F1089" s="128"/>
    </row>
    <row r="1090" spans="1:6" s="114" customFormat="1" hidden="1" x14ac:dyDescent="0.2">
      <c r="A1090" s="127"/>
      <c r="B1090" s="125"/>
      <c r="C1090" s="128"/>
      <c r="D1090" s="112"/>
      <c r="E1090" s="113"/>
      <c r="F1090" s="128"/>
    </row>
    <row r="1091" spans="1:6" s="114" customFormat="1" hidden="1" x14ac:dyDescent="0.2">
      <c r="A1091" s="127"/>
      <c r="B1091" s="321"/>
      <c r="C1091" s="128"/>
      <c r="D1091" s="112"/>
      <c r="E1091" s="113"/>
      <c r="F1091" s="128"/>
    </row>
    <row r="1092" spans="1:6" s="114" customFormat="1" hidden="1" x14ac:dyDescent="0.2">
      <c r="A1092" s="127"/>
      <c r="B1092" s="125"/>
      <c r="C1092" s="128"/>
      <c r="D1092" s="112"/>
      <c r="E1092" s="113"/>
      <c r="F1092" s="128"/>
    </row>
    <row r="1093" spans="1:6" s="114" customFormat="1" hidden="1" x14ac:dyDescent="0.2">
      <c r="A1093" s="127"/>
      <c r="B1093" s="125"/>
      <c r="C1093" s="128"/>
      <c r="D1093" s="112"/>
      <c r="E1093" s="113"/>
      <c r="F1093" s="128"/>
    </row>
    <row r="1094" spans="1:6" s="114" customFormat="1" hidden="1" x14ac:dyDescent="0.2">
      <c r="A1094" s="127"/>
      <c r="B1094" s="125"/>
      <c r="C1094" s="128"/>
      <c r="D1094" s="112"/>
      <c r="E1094" s="113"/>
      <c r="F1094" s="128"/>
    </row>
    <row r="1095" spans="1:6" s="114" customFormat="1" hidden="1" x14ac:dyDescent="0.2">
      <c r="A1095" s="127"/>
      <c r="B1095" s="125"/>
      <c r="C1095" s="128"/>
      <c r="D1095" s="112"/>
      <c r="E1095" s="113"/>
      <c r="F1095" s="128"/>
    </row>
    <row r="1096" spans="1:6" s="114" customFormat="1" hidden="1" x14ac:dyDescent="0.2">
      <c r="A1096" s="127"/>
      <c r="B1096" s="125"/>
      <c r="C1096" s="128"/>
      <c r="D1096" s="112"/>
      <c r="E1096" s="113"/>
      <c r="F1096" s="128"/>
    </row>
    <row r="1097" spans="1:6" s="114" customFormat="1" hidden="1" x14ac:dyDescent="0.2">
      <c r="A1097" s="127"/>
      <c r="B1097" s="125"/>
      <c r="C1097" s="128"/>
      <c r="D1097" s="112"/>
      <c r="E1097" s="113"/>
      <c r="F1097" s="128"/>
    </row>
    <row r="1098" spans="1:6" s="114" customFormat="1" hidden="1" x14ac:dyDescent="0.2">
      <c r="A1098" s="127"/>
      <c r="B1098" s="125"/>
      <c r="C1098" s="128"/>
      <c r="D1098" s="112"/>
      <c r="E1098" s="113"/>
      <c r="F1098" s="128"/>
    </row>
    <row r="1099" spans="1:6" s="114" customFormat="1" hidden="1" x14ac:dyDescent="0.2">
      <c r="A1099" s="127"/>
      <c r="B1099" s="125"/>
      <c r="C1099" s="128"/>
      <c r="D1099" s="112"/>
      <c r="E1099" s="113"/>
      <c r="F1099" s="128"/>
    </row>
    <row r="1100" spans="1:6" s="114" customFormat="1" hidden="1" x14ac:dyDescent="0.2">
      <c r="A1100" s="127"/>
      <c r="B1100" s="125"/>
      <c r="C1100" s="128"/>
      <c r="D1100" s="112"/>
      <c r="E1100" s="113"/>
      <c r="F1100" s="128"/>
    </row>
    <row r="1101" spans="1:6" s="114" customFormat="1" hidden="1" x14ac:dyDescent="0.2">
      <c r="A1101" s="127"/>
      <c r="B1101" s="125"/>
      <c r="C1101" s="128"/>
      <c r="D1101" s="112"/>
      <c r="E1101" s="113"/>
      <c r="F1101" s="128"/>
    </row>
    <row r="1102" spans="1:6" s="114" customFormat="1" x14ac:dyDescent="0.2">
      <c r="A1102" s="127"/>
      <c r="B1102" s="125"/>
      <c r="C1102" s="128"/>
      <c r="D1102" s="112"/>
      <c r="E1102" s="113"/>
      <c r="F1102" s="128"/>
    </row>
    <row r="1103" spans="1:6" s="114" customFormat="1" x14ac:dyDescent="0.2">
      <c r="A1103" s="127"/>
      <c r="B1103" s="125"/>
      <c r="C1103" s="128"/>
      <c r="D1103" s="112"/>
      <c r="E1103" s="113"/>
      <c r="F1103" s="128"/>
    </row>
    <row r="1104" spans="1:6" s="114" customFormat="1" x14ac:dyDescent="0.2">
      <c r="A1104" s="127"/>
      <c r="B1104" s="125"/>
      <c r="C1104" s="128"/>
      <c r="D1104" s="112"/>
      <c r="E1104" s="113"/>
      <c r="F1104" s="128"/>
    </row>
    <row r="1105" spans="1:6" s="114" customFormat="1" x14ac:dyDescent="0.2">
      <c r="A1105" s="127"/>
      <c r="B1105" s="125"/>
      <c r="C1105" s="128"/>
      <c r="D1105" s="112"/>
      <c r="E1105" s="113"/>
      <c r="F1105" s="128"/>
    </row>
    <row r="1106" spans="1:6" s="114" customFormat="1" x14ac:dyDescent="0.2">
      <c r="A1106" s="127"/>
      <c r="B1106" s="125"/>
      <c r="C1106" s="128"/>
      <c r="D1106" s="112"/>
      <c r="E1106" s="113"/>
      <c r="F1106" s="128"/>
    </row>
    <row r="1107" spans="1:6" s="114" customFormat="1" x14ac:dyDescent="0.2">
      <c r="A1107" s="127"/>
      <c r="B1107" s="125"/>
      <c r="C1107" s="128"/>
      <c r="D1107" s="112"/>
      <c r="E1107" s="113"/>
      <c r="F1107" s="128"/>
    </row>
    <row r="1108" spans="1:6" s="114" customFormat="1" x14ac:dyDescent="0.2">
      <c r="A1108" s="127"/>
      <c r="B1108" s="125"/>
      <c r="C1108" s="128"/>
      <c r="D1108" s="112"/>
      <c r="E1108" s="113"/>
      <c r="F1108" s="128"/>
    </row>
    <row r="1109" spans="1:6" s="114" customFormat="1" x14ac:dyDescent="0.2">
      <c r="A1109" s="127"/>
      <c r="B1109" s="125"/>
      <c r="C1109" s="128"/>
      <c r="D1109" s="112"/>
      <c r="E1109" s="113"/>
      <c r="F1109" s="128"/>
    </row>
    <row r="1110" spans="1:6" s="114" customFormat="1" x14ac:dyDescent="0.2">
      <c r="A1110" s="127"/>
      <c r="B1110" s="125"/>
      <c r="C1110" s="128"/>
      <c r="D1110" s="112"/>
      <c r="E1110" s="113"/>
      <c r="F1110" s="128"/>
    </row>
    <row r="1111" spans="1:6" s="114" customFormat="1" x14ac:dyDescent="0.2">
      <c r="A1111" s="127"/>
      <c r="B1111" s="125"/>
      <c r="C1111" s="128"/>
      <c r="D1111" s="112"/>
      <c r="E1111" s="113"/>
      <c r="F1111" s="128"/>
    </row>
    <row r="1112" spans="1:6" s="114" customFormat="1" x14ac:dyDescent="0.2">
      <c r="A1112" s="127"/>
      <c r="B1112" s="125"/>
      <c r="C1112" s="128"/>
      <c r="D1112" s="112"/>
      <c r="E1112" s="113"/>
      <c r="F1112" s="128"/>
    </row>
    <row r="1113" spans="1:6" s="114" customFormat="1" x14ac:dyDescent="0.2">
      <c r="A1113" s="237"/>
      <c r="B1113" s="125"/>
      <c r="C1113" s="128"/>
      <c r="D1113" s="112"/>
      <c r="E1113" s="113"/>
      <c r="F1113" s="128"/>
    </row>
    <row r="1114" spans="1:6" s="114" customFormat="1" x14ac:dyDescent="0.2">
      <c r="A1114" s="237"/>
      <c r="B1114" s="125"/>
      <c r="C1114" s="128"/>
      <c r="D1114" s="112"/>
      <c r="E1114" s="113"/>
      <c r="F1114" s="128"/>
    </row>
    <row r="1115" spans="1:6" s="114" customFormat="1" x14ac:dyDescent="0.2">
      <c r="A1115" s="127"/>
      <c r="B1115" s="125"/>
      <c r="C1115" s="128"/>
      <c r="D1115" s="112"/>
      <c r="E1115" s="113"/>
      <c r="F1115" s="128"/>
    </row>
    <row r="1116" spans="1:6" s="114" customFormat="1" x14ac:dyDescent="0.2">
      <c r="A1116" s="127"/>
      <c r="B1116" s="125"/>
      <c r="C1116" s="128"/>
      <c r="D1116" s="112"/>
      <c r="E1116" s="113"/>
      <c r="F1116" s="128"/>
    </row>
    <row r="1117" spans="1:6" s="114" customFormat="1" x14ac:dyDescent="0.2">
      <c r="A1117" s="127"/>
      <c r="B1117" s="125"/>
      <c r="C1117" s="128"/>
      <c r="D1117" s="112"/>
      <c r="E1117" s="113"/>
      <c r="F1117" s="128"/>
    </row>
    <row r="1118" spans="1:6" s="114" customFormat="1" x14ac:dyDescent="0.2">
      <c r="A1118" s="237"/>
      <c r="B1118" s="125"/>
      <c r="C1118" s="128"/>
      <c r="D1118" s="112"/>
      <c r="E1118" s="113"/>
      <c r="F1118" s="128"/>
    </row>
    <row r="1119" spans="1:6" s="114" customFormat="1" x14ac:dyDescent="0.2">
      <c r="A1119" s="237"/>
      <c r="B1119" s="125"/>
      <c r="C1119" s="128"/>
      <c r="D1119" s="112"/>
      <c r="E1119" s="113"/>
      <c r="F1119" s="128"/>
    </row>
    <row r="1120" spans="1:6" s="114" customFormat="1" x14ac:dyDescent="0.2">
      <c r="A1120" s="237"/>
      <c r="B1120" s="125"/>
      <c r="C1120" s="128"/>
      <c r="D1120" s="112"/>
      <c r="E1120" s="113"/>
      <c r="F1120" s="128"/>
    </row>
    <row r="1121" spans="1:6" s="114" customFormat="1" x14ac:dyDescent="0.2">
      <c r="A1121" s="237"/>
      <c r="B1121" s="125"/>
      <c r="C1121" s="128"/>
      <c r="D1121" s="112"/>
      <c r="E1121" s="113"/>
      <c r="F1121" s="128"/>
    </row>
    <row r="1122" spans="1:6" s="114" customFormat="1" x14ac:dyDescent="0.2">
      <c r="A1122" s="127"/>
      <c r="B1122" s="125"/>
      <c r="C1122" s="128"/>
      <c r="D1122" s="112"/>
      <c r="E1122" s="113"/>
      <c r="F1122" s="128"/>
    </row>
    <row r="1123" spans="1:6" s="114" customFormat="1" x14ac:dyDescent="0.2">
      <c r="A1123" s="127"/>
      <c r="B1123" s="125"/>
      <c r="C1123" s="128"/>
      <c r="D1123" s="112"/>
      <c r="E1123" s="113"/>
      <c r="F1123" s="128"/>
    </row>
    <row r="1124" spans="1:6" s="114" customFormat="1" x14ac:dyDescent="0.2">
      <c r="A1124" s="127"/>
      <c r="B1124" s="125"/>
      <c r="C1124" s="128"/>
      <c r="D1124" s="112"/>
      <c r="E1124" s="113"/>
      <c r="F1124" s="128"/>
    </row>
    <row r="1125" spans="1:6" s="114" customFormat="1" x14ac:dyDescent="0.2">
      <c r="A1125" s="127"/>
      <c r="B1125" s="125"/>
      <c r="C1125" s="128"/>
      <c r="D1125" s="112"/>
      <c r="E1125" s="113"/>
      <c r="F1125" s="128"/>
    </row>
    <row r="1126" spans="1:6" s="114" customFormat="1" x14ac:dyDescent="0.2">
      <c r="A1126" s="127"/>
      <c r="B1126" s="125"/>
      <c r="C1126" s="128"/>
      <c r="D1126" s="112"/>
      <c r="E1126" s="113"/>
      <c r="F1126" s="128"/>
    </row>
    <row r="1127" spans="1:6" s="114" customFormat="1" x14ac:dyDescent="0.2">
      <c r="A1127" s="127"/>
      <c r="B1127" s="118"/>
      <c r="C1127" s="128"/>
      <c r="D1127" s="112"/>
      <c r="E1127" s="113"/>
      <c r="F1127" s="128"/>
    </row>
    <row r="1128" spans="1:6" s="114" customFormat="1" x14ac:dyDescent="0.2">
      <c r="A1128" s="127"/>
      <c r="B1128" s="118"/>
      <c r="C1128" s="128"/>
      <c r="D1128" s="112"/>
      <c r="E1128" s="113"/>
      <c r="F1128" s="128"/>
    </row>
    <row r="1129" spans="1:6" s="114" customFormat="1" x14ac:dyDescent="0.2">
      <c r="A1129" s="237"/>
      <c r="B1129" s="125"/>
      <c r="C1129" s="128"/>
      <c r="D1129" s="112"/>
      <c r="E1129" s="113"/>
      <c r="F1129" s="128"/>
    </row>
    <row r="1130" spans="1:6" s="114" customFormat="1" x14ac:dyDescent="0.2">
      <c r="A1130" s="127"/>
      <c r="B1130" s="125"/>
      <c r="C1130" s="128"/>
      <c r="D1130" s="112"/>
      <c r="E1130" s="113"/>
      <c r="F1130" s="128"/>
    </row>
    <row r="1131" spans="1:6" s="114" customFormat="1" x14ac:dyDescent="0.2">
      <c r="A1131" s="127"/>
      <c r="B1131" s="125"/>
      <c r="C1131" s="128"/>
      <c r="D1131" s="112"/>
      <c r="E1131" s="113"/>
      <c r="F1131" s="128"/>
    </row>
    <row r="1132" spans="1:6" s="114" customFormat="1" x14ac:dyDescent="0.2">
      <c r="A1132" s="127"/>
      <c r="B1132" s="125"/>
      <c r="C1132" s="128"/>
      <c r="D1132" s="112"/>
      <c r="E1132" s="113"/>
      <c r="F1132" s="128"/>
    </row>
    <row r="1133" spans="1:6" s="114" customFormat="1" x14ac:dyDescent="0.2">
      <c r="A1133" s="127"/>
      <c r="B1133" s="125"/>
      <c r="C1133" s="128"/>
      <c r="D1133" s="112"/>
      <c r="E1133" s="113"/>
      <c r="F1133" s="128"/>
    </row>
    <row r="1134" spans="1:6" s="114" customFormat="1" x14ac:dyDescent="0.2">
      <c r="A1134" s="237"/>
      <c r="B1134" s="125"/>
      <c r="C1134" s="128"/>
      <c r="D1134" s="112"/>
      <c r="E1134" s="113"/>
      <c r="F1134" s="128"/>
    </row>
    <row r="1135" spans="1:6" s="114" customFormat="1" x14ac:dyDescent="0.2">
      <c r="A1135" s="237"/>
      <c r="B1135" s="125"/>
      <c r="C1135" s="128"/>
      <c r="D1135" s="112"/>
      <c r="E1135" s="113"/>
      <c r="F1135" s="128"/>
    </row>
    <row r="1136" spans="1:6" s="114" customFormat="1" x14ac:dyDescent="0.2">
      <c r="A1136" s="127"/>
      <c r="B1136" s="125"/>
      <c r="C1136" s="128"/>
      <c r="D1136" s="112"/>
      <c r="E1136" s="113"/>
      <c r="F1136" s="128"/>
    </row>
    <row r="1137" spans="1:6" s="114" customFormat="1" x14ac:dyDescent="0.2">
      <c r="A1137" s="127"/>
      <c r="B1137" s="125"/>
      <c r="C1137" s="128"/>
      <c r="D1137" s="112"/>
      <c r="E1137" s="113"/>
      <c r="F1137" s="128"/>
    </row>
    <row r="1138" spans="1:6" s="114" customFormat="1" x14ac:dyDescent="0.2">
      <c r="A1138" s="127"/>
      <c r="B1138" s="125"/>
      <c r="C1138" s="128"/>
      <c r="D1138" s="112"/>
      <c r="E1138" s="113"/>
      <c r="F1138" s="128"/>
    </row>
    <row r="1139" spans="1:6" s="114" customFormat="1" x14ac:dyDescent="0.2">
      <c r="A1139" s="127"/>
      <c r="B1139" s="125"/>
      <c r="C1139" s="128"/>
      <c r="D1139" s="112"/>
      <c r="E1139" s="113"/>
      <c r="F1139" s="128"/>
    </row>
    <row r="1140" spans="1:6" s="114" customFormat="1" x14ac:dyDescent="0.2">
      <c r="A1140" s="127"/>
      <c r="B1140" s="125"/>
      <c r="C1140" s="128"/>
      <c r="D1140" s="112"/>
      <c r="E1140" s="113"/>
      <c r="F1140" s="128"/>
    </row>
    <row r="1141" spans="1:6" s="114" customFormat="1" x14ac:dyDescent="0.2">
      <c r="A1141" s="127"/>
      <c r="B1141" s="125"/>
      <c r="C1141" s="128"/>
      <c r="D1141" s="112"/>
      <c r="E1141" s="113"/>
      <c r="F1141" s="128"/>
    </row>
    <row r="1142" spans="1:6" s="114" customFormat="1" x14ac:dyDescent="0.2">
      <c r="A1142" s="127"/>
      <c r="B1142" s="118"/>
      <c r="C1142" s="128"/>
      <c r="D1142" s="112"/>
      <c r="E1142" s="113"/>
      <c r="F1142" s="128"/>
    </row>
    <row r="1143" spans="1:6" s="114" customFormat="1" x14ac:dyDescent="0.2">
      <c r="A1143" s="127"/>
      <c r="B1143" s="125"/>
      <c r="C1143" s="128"/>
      <c r="D1143" s="112"/>
      <c r="E1143" s="113"/>
      <c r="F1143" s="128"/>
    </row>
    <row r="1144" spans="1:6" s="114" customFormat="1" x14ac:dyDescent="0.2">
      <c r="A1144" s="237"/>
      <c r="B1144" s="125"/>
      <c r="C1144" s="128"/>
      <c r="D1144" s="112"/>
      <c r="E1144" s="113"/>
      <c r="F1144" s="128"/>
    </row>
    <row r="1145" spans="1:6" s="114" customFormat="1" x14ac:dyDescent="0.2">
      <c r="A1145" s="127"/>
      <c r="B1145" s="125"/>
      <c r="C1145" s="128"/>
      <c r="D1145" s="112"/>
      <c r="E1145" s="113"/>
      <c r="F1145" s="128"/>
    </row>
    <row r="1146" spans="1:6" s="114" customFormat="1" x14ac:dyDescent="0.2">
      <c r="A1146" s="127"/>
      <c r="B1146" s="125"/>
      <c r="C1146" s="128"/>
      <c r="D1146" s="112"/>
      <c r="E1146" s="113"/>
      <c r="F1146" s="128"/>
    </row>
    <row r="1147" spans="1:6" s="114" customFormat="1" x14ac:dyDescent="0.2">
      <c r="A1147" s="127"/>
      <c r="B1147" s="125"/>
      <c r="C1147" s="128"/>
      <c r="D1147" s="112"/>
      <c r="E1147" s="113"/>
      <c r="F1147" s="128"/>
    </row>
    <row r="1148" spans="1:6" s="114" customFormat="1" x14ac:dyDescent="0.2">
      <c r="A1148" s="127"/>
      <c r="B1148" s="125"/>
      <c r="C1148" s="128"/>
      <c r="D1148" s="112"/>
      <c r="E1148" s="113"/>
      <c r="F1148" s="128"/>
    </row>
    <row r="1149" spans="1:6" s="114" customFormat="1" x14ac:dyDescent="0.2">
      <c r="A1149" s="127"/>
      <c r="B1149" s="125"/>
      <c r="C1149" s="128"/>
      <c r="D1149" s="112"/>
      <c r="E1149" s="113"/>
      <c r="F1149" s="128"/>
    </row>
    <row r="1150" spans="1:6" s="114" customFormat="1" x14ac:dyDescent="0.2">
      <c r="A1150" s="127"/>
      <c r="B1150" s="125"/>
      <c r="C1150" s="128"/>
      <c r="D1150" s="112"/>
      <c r="E1150" s="113"/>
      <c r="F1150" s="128"/>
    </row>
    <row r="1151" spans="1:6" s="114" customFormat="1" x14ac:dyDescent="0.2">
      <c r="A1151" s="127"/>
      <c r="B1151" s="125"/>
      <c r="C1151" s="128"/>
      <c r="D1151" s="112"/>
      <c r="E1151" s="113"/>
      <c r="F1151" s="128"/>
    </row>
    <row r="1152" spans="1:6" s="114" customFormat="1" x14ac:dyDescent="0.2">
      <c r="A1152" s="127"/>
      <c r="B1152" s="125"/>
      <c r="C1152" s="128"/>
      <c r="D1152" s="112"/>
      <c r="E1152" s="113"/>
      <c r="F1152" s="128"/>
    </row>
    <row r="1153" spans="1:6" s="114" customFormat="1" x14ac:dyDescent="0.2">
      <c r="A1153" s="127"/>
      <c r="B1153" s="125"/>
      <c r="C1153" s="128"/>
      <c r="D1153" s="112"/>
      <c r="E1153" s="113"/>
      <c r="F1153" s="128"/>
    </row>
    <row r="1154" spans="1:6" s="114" customFormat="1" x14ac:dyDescent="0.2">
      <c r="A1154" s="127"/>
      <c r="B1154" s="125"/>
      <c r="C1154" s="128"/>
      <c r="D1154" s="112"/>
      <c r="E1154" s="113"/>
      <c r="F1154" s="128"/>
    </row>
    <row r="1155" spans="1:6" s="114" customFormat="1" x14ac:dyDescent="0.2">
      <c r="A1155" s="236"/>
      <c r="B1155" s="125"/>
      <c r="C1155" s="128"/>
      <c r="D1155" s="112"/>
      <c r="E1155" s="113"/>
      <c r="F1155" s="128"/>
    </row>
    <row r="1156" spans="1:6" s="114" customFormat="1" x14ac:dyDescent="0.2">
      <c r="A1156" s="236"/>
      <c r="B1156" s="125"/>
      <c r="C1156" s="128"/>
      <c r="D1156" s="112"/>
      <c r="E1156" s="113"/>
      <c r="F1156" s="128"/>
    </row>
    <row r="1157" spans="1:6" s="114" customFormat="1" x14ac:dyDescent="0.2">
      <c r="A1157" s="236"/>
      <c r="B1157" s="125"/>
      <c r="C1157" s="128"/>
      <c r="D1157" s="112"/>
      <c r="E1157" s="113"/>
      <c r="F1157" s="128"/>
    </row>
    <row r="1158" spans="1:6" s="114" customFormat="1" x14ac:dyDescent="0.2">
      <c r="A1158" s="236"/>
      <c r="B1158" s="125"/>
      <c r="C1158" s="128"/>
      <c r="D1158" s="112"/>
      <c r="E1158" s="113"/>
      <c r="F1158" s="128"/>
    </row>
    <row r="1159" spans="1:6" s="114" customFormat="1" x14ac:dyDescent="0.2">
      <c r="A1159" s="236"/>
      <c r="B1159" s="125"/>
      <c r="C1159" s="128"/>
      <c r="D1159" s="112"/>
      <c r="E1159" s="113"/>
      <c r="F1159" s="128"/>
    </row>
    <row r="1160" spans="1:6" s="114" customFormat="1" x14ac:dyDescent="0.2">
      <c r="A1160" s="236"/>
      <c r="B1160" s="125"/>
      <c r="C1160" s="128"/>
      <c r="D1160" s="112"/>
      <c r="E1160" s="113"/>
      <c r="F1160" s="128"/>
    </row>
    <row r="1161" spans="1:6" s="114" customFormat="1" x14ac:dyDescent="0.2">
      <c r="A1161" s="236"/>
      <c r="B1161" s="125"/>
      <c r="C1161" s="128"/>
      <c r="D1161" s="112"/>
      <c r="E1161" s="113"/>
      <c r="F1161" s="128"/>
    </row>
    <row r="1162" spans="1:6" s="114" customFormat="1" x14ac:dyDescent="0.2">
      <c r="A1162" s="236"/>
      <c r="B1162" s="125"/>
      <c r="C1162" s="128"/>
      <c r="D1162" s="112"/>
      <c r="E1162" s="113"/>
      <c r="F1162" s="128"/>
    </row>
    <row r="1163" spans="1:6" s="114" customFormat="1" x14ac:dyDescent="0.2">
      <c r="A1163" s="236"/>
      <c r="B1163" s="125"/>
      <c r="C1163" s="128"/>
      <c r="D1163" s="112"/>
      <c r="E1163" s="113"/>
      <c r="F1163" s="128"/>
    </row>
    <row r="1164" spans="1:6" s="114" customFormat="1" x14ac:dyDescent="0.2">
      <c r="A1164" s="236"/>
      <c r="B1164" s="125"/>
      <c r="C1164" s="128"/>
      <c r="D1164" s="112"/>
      <c r="E1164" s="113"/>
      <c r="F1164" s="128"/>
    </row>
    <row r="1165" spans="1:6" s="114" customFormat="1" x14ac:dyDescent="0.2">
      <c r="A1165" s="236"/>
      <c r="B1165" s="125"/>
      <c r="C1165" s="128"/>
      <c r="D1165" s="112"/>
      <c r="E1165" s="113"/>
      <c r="F1165" s="128"/>
    </row>
    <row r="1166" spans="1:6" s="114" customFormat="1" x14ac:dyDescent="0.2">
      <c r="A1166" s="236"/>
      <c r="B1166" s="125"/>
      <c r="C1166" s="128"/>
      <c r="D1166" s="112"/>
      <c r="E1166" s="113"/>
      <c r="F1166" s="128"/>
    </row>
    <row r="1167" spans="1:6" s="114" customFormat="1" x14ac:dyDescent="0.2">
      <c r="A1167" s="236"/>
      <c r="B1167" s="125"/>
      <c r="C1167" s="128"/>
      <c r="D1167" s="112"/>
      <c r="E1167" s="113"/>
      <c r="F1167" s="128"/>
    </row>
    <row r="1168" spans="1:6" s="114" customFormat="1" x14ac:dyDescent="0.2">
      <c r="A1168" s="236"/>
      <c r="B1168" s="125"/>
      <c r="C1168" s="128"/>
      <c r="D1168" s="112"/>
      <c r="E1168" s="113"/>
      <c r="F1168" s="128"/>
    </row>
    <row r="1169" spans="1:6" s="114" customFormat="1" x14ac:dyDescent="0.2">
      <c r="A1169" s="236"/>
      <c r="B1169" s="125"/>
      <c r="C1169" s="128"/>
      <c r="D1169" s="112"/>
      <c r="E1169" s="113"/>
      <c r="F1169" s="128"/>
    </row>
    <row r="1170" spans="1:6" s="114" customFormat="1" x14ac:dyDescent="0.2">
      <c r="A1170" s="236"/>
      <c r="B1170" s="125"/>
      <c r="C1170" s="128"/>
      <c r="D1170" s="112"/>
      <c r="E1170" s="113"/>
      <c r="F1170" s="128"/>
    </row>
    <row r="1171" spans="1:6" s="114" customFormat="1" x14ac:dyDescent="0.2">
      <c r="A1171" s="236"/>
      <c r="B1171" s="125"/>
      <c r="C1171" s="128"/>
      <c r="D1171" s="112"/>
      <c r="E1171" s="113"/>
      <c r="F1171" s="128"/>
    </row>
    <row r="1172" spans="1:6" s="114" customFormat="1" x14ac:dyDescent="0.2">
      <c r="A1172" s="236"/>
      <c r="B1172" s="125"/>
      <c r="C1172" s="128"/>
      <c r="D1172" s="112"/>
      <c r="E1172" s="113"/>
      <c r="F1172" s="128"/>
    </row>
    <row r="1173" spans="1:6" s="114" customFormat="1" x14ac:dyDescent="0.2">
      <c r="A1173" s="236"/>
      <c r="B1173" s="125"/>
      <c r="C1173" s="128"/>
      <c r="D1173" s="112"/>
      <c r="E1173" s="113"/>
      <c r="F1173" s="128"/>
    </row>
    <row r="1174" spans="1:6" s="114" customFormat="1" x14ac:dyDescent="0.2">
      <c r="A1174" s="236"/>
      <c r="B1174" s="125"/>
      <c r="C1174" s="128"/>
      <c r="D1174" s="112"/>
      <c r="E1174" s="113"/>
      <c r="F1174" s="128"/>
    </row>
    <row r="1175" spans="1:6" s="114" customFormat="1" x14ac:dyDescent="0.2">
      <c r="A1175" s="236"/>
      <c r="B1175" s="125"/>
      <c r="C1175" s="128"/>
      <c r="D1175" s="112"/>
      <c r="E1175" s="113"/>
      <c r="F1175" s="128"/>
    </row>
    <row r="1176" spans="1:6" s="114" customFormat="1" x14ac:dyDescent="0.2">
      <c r="A1176" s="236"/>
      <c r="B1176" s="125"/>
      <c r="C1176" s="128"/>
      <c r="D1176" s="112"/>
      <c r="E1176" s="113"/>
      <c r="F1176" s="128"/>
    </row>
    <row r="1177" spans="1:6" s="114" customFormat="1" x14ac:dyDescent="0.2">
      <c r="A1177" s="236"/>
      <c r="B1177" s="125"/>
      <c r="C1177" s="128"/>
      <c r="D1177" s="112"/>
      <c r="E1177" s="113"/>
      <c r="F1177" s="128"/>
    </row>
    <row r="1178" spans="1:6" s="114" customFormat="1" x14ac:dyDescent="0.2">
      <c r="A1178" s="236"/>
      <c r="B1178" s="125"/>
      <c r="C1178" s="128"/>
      <c r="D1178" s="112"/>
      <c r="E1178" s="113"/>
      <c r="F1178" s="128"/>
    </row>
    <row r="1179" spans="1:6" s="114" customFormat="1" x14ac:dyDescent="0.2">
      <c r="A1179" s="236"/>
      <c r="B1179" s="125"/>
      <c r="C1179" s="128"/>
      <c r="D1179" s="112"/>
      <c r="E1179" s="113"/>
      <c r="F1179" s="128"/>
    </row>
    <row r="1180" spans="1:6" s="114" customFormat="1" x14ac:dyDescent="0.2">
      <c r="A1180" s="236"/>
      <c r="B1180" s="125"/>
      <c r="C1180" s="128"/>
      <c r="D1180" s="112"/>
      <c r="E1180" s="113"/>
      <c r="F1180" s="128"/>
    </row>
    <row r="1181" spans="1:6" s="114" customFormat="1" x14ac:dyDescent="0.2">
      <c r="A1181" s="236"/>
      <c r="B1181" s="125"/>
      <c r="C1181" s="128"/>
      <c r="D1181" s="112"/>
      <c r="E1181" s="113"/>
      <c r="F1181" s="128"/>
    </row>
    <row r="1182" spans="1:6" s="114" customFormat="1" x14ac:dyDescent="0.2">
      <c r="A1182" s="236"/>
      <c r="B1182" s="125"/>
      <c r="C1182" s="128"/>
      <c r="D1182" s="112"/>
      <c r="E1182" s="113"/>
      <c r="F1182" s="128"/>
    </row>
    <row r="1183" spans="1:6" s="114" customFormat="1" x14ac:dyDescent="0.2">
      <c r="A1183" s="236"/>
      <c r="B1183" s="125"/>
      <c r="C1183" s="128"/>
      <c r="D1183" s="112"/>
      <c r="E1183" s="113"/>
      <c r="F1183" s="128"/>
    </row>
    <row r="1184" spans="1:6" s="114" customFormat="1" x14ac:dyDescent="0.2">
      <c r="A1184" s="236"/>
      <c r="B1184" s="125"/>
      <c r="C1184" s="128"/>
      <c r="D1184" s="112"/>
      <c r="E1184" s="113"/>
      <c r="F1184" s="128"/>
    </row>
    <row r="1185" spans="1:6" s="114" customFormat="1" x14ac:dyDescent="0.2">
      <c r="A1185" s="236"/>
      <c r="B1185" s="125"/>
      <c r="C1185" s="128"/>
      <c r="D1185" s="112"/>
      <c r="E1185" s="113"/>
      <c r="F1185" s="128"/>
    </row>
    <row r="1186" spans="1:6" s="114" customFormat="1" x14ac:dyDescent="0.2">
      <c r="A1186" s="236"/>
      <c r="B1186" s="125"/>
      <c r="C1186" s="128"/>
      <c r="D1186" s="112"/>
      <c r="E1186" s="113"/>
      <c r="F1186" s="128"/>
    </row>
    <row r="1187" spans="1:6" s="114" customFormat="1" x14ac:dyDescent="0.2">
      <c r="A1187" s="236"/>
      <c r="B1187" s="125"/>
      <c r="C1187" s="128"/>
      <c r="D1187" s="112"/>
      <c r="E1187" s="113"/>
      <c r="F1187" s="128"/>
    </row>
    <row r="1188" spans="1:6" s="114" customFormat="1" x14ac:dyDescent="0.2">
      <c r="A1188" s="236"/>
      <c r="B1188" s="125"/>
      <c r="C1188" s="128"/>
      <c r="D1188" s="112"/>
      <c r="E1188" s="113"/>
      <c r="F1188" s="128"/>
    </row>
    <row r="1189" spans="1:6" s="114" customFormat="1" x14ac:dyDescent="0.2">
      <c r="A1189" s="236"/>
      <c r="B1189" s="125"/>
      <c r="C1189" s="128"/>
      <c r="D1189" s="112"/>
      <c r="E1189" s="113"/>
      <c r="F1189" s="128"/>
    </row>
    <row r="1190" spans="1:6" s="114" customFormat="1" x14ac:dyDescent="0.2">
      <c r="A1190" s="236"/>
      <c r="B1190" s="125"/>
      <c r="C1190" s="128"/>
      <c r="D1190" s="112"/>
      <c r="E1190" s="113"/>
      <c r="F1190" s="128"/>
    </row>
    <row r="1191" spans="1:6" s="114" customFormat="1" x14ac:dyDescent="0.2">
      <c r="A1191" s="236"/>
      <c r="B1191" s="125"/>
      <c r="C1191" s="128"/>
      <c r="D1191" s="112"/>
      <c r="E1191" s="113"/>
      <c r="F1191" s="128"/>
    </row>
    <row r="1192" spans="1:6" s="114" customFormat="1" x14ac:dyDescent="0.2">
      <c r="A1192" s="236"/>
      <c r="B1192" s="125"/>
      <c r="C1192" s="128"/>
      <c r="D1192" s="112"/>
      <c r="E1192" s="113"/>
      <c r="F1192" s="128"/>
    </row>
    <row r="1193" spans="1:6" s="114" customFormat="1" x14ac:dyDescent="0.2">
      <c r="A1193" s="236"/>
      <c r="B1193" s="125"/>
      <c r="C1193" s="128"/>
      <c r="D1193" s="112"/>
      <c r="E1193" s="113"/>
      <c r="F1193" s="128"/>
    </row>
    <row r="1194" spans="1:6" s="114" customFormat="1" x14ac:dyDescent="0.2">
      <c r="A1194" s="236"/>
      <c r="B1194" s="125"/>
      <c r="C1194" s="128"/>
      <c r="D1194" s="112"/>
      <c r="E1194" s="113"/>
      <c r="F1194" s="128"/>
    </row>
    <row r="1195" spans="1:6" s="114" customFormat="1" x14ac:dyDescent="0.2">
      <c r="A1195" s="236"/>
      <c r="B1195" s="125"/>
      <c r="C1195" s="128"/>
      <c r="D1195" s="112"/>
      <c r="E1195" s="113"/>
      <c r="F1195" s="128"/>
    </row>
    <row r="1196" spans="1:6" s="114" customFormat="1" x14ac:dyDescent="0.2">
      <c r="A1196" s="236"/>
      <c r="B1196" s="125"/>
      <c r="C1196" s="128"/>
      <c r="D1196" s="112"/>
      <c r="E1196" s="113"/>
      <c r="F1196" s="128"/>
    </row>
    <row r="1197" spans="1:6" s="114" customFormat="1" x14ac:dyDescent="0.2">
      <c r="A1197" s="236"/>
      <c r="B1197" s="125"/>
      <c r="C1197" s="128"/>
      <c r="D1197" s="112"/>
      <c r="E1197" s="113"/>
      <c r="F1197" s="128"/>
    </row>
    <row r="1198" spans="1:6" s="114" customFormat="1" x14ac:dyDescent="0.2">
      <c r="A1198" s="236"/>
      <c r="B1198" s="125"/>
      <c r="C1198" s="128"/>
      <c r="D1198" s="112"/>
      <c r="E1198" s="113"/>
      <c r="F1198" s="128"/>
    </row>
    <row r="1199" spans="1:6" s="114" customFormat="1" x14ac:dyDescent="0.2">
      <c r="A1199" s="236"/>
      <c r="B1199" s="125"/>
      <c r="C1199" s="128"/>
      <c r="D1199" s="112"/>
      <c r="E1199" s="113"/>
      <c r="F1199" s="128"/>
    </row>
    <row r="1200" spans="1:6" s="114" customFormat="1" x14ac:dyDescent="0.2">
      <c r="A1200" s="237"/>
      <c r="B1200" s="125"/>
      <c r="C1200" s="128"/>
      <c r="D1200" s="112"/>
      <c r="E1200" s="113"/>
      <c r="F1200" s="128"/>
    </row>
    <row r="1201" spans="1:6" s="114" customFormat="1" x14ac:dyDescent="0.2">
      <c r="A1201" s="237"/>
      <c r="B1201" s="125"/>
      <c r="C1201" s="128"/>
      <c r="D1201" s="112"/>
      <c r="E1201" s="113"/>
      <c r="F1201" s="128"/>
    </row>
    <row r="1202" spans="1:6" s="114" customFormat="1" x14ac:dyDescent="0.2">
      <c r="A1202" s="237"/>
      <c r="B1202" s="125"/>
      <c r="C1202" s="128"/>
      <c r="D1202" s="112"/>
      <c r="E1202" s="113"/>
      <c r="F1202" s="128"/>
    </row>
    <row r="1203" spans="1:6" s="114" customFormat="1" x14ac:dyDescent="0.2">
      <c r="A1203" s="237"/>
      <c r="B1203" s="125"/>
      <c r="C1203" s="128"/>
      <c r="D1203" s="112"/>
      <c r="E1203" s="113"/>
      <c r="F1203" s="128"/>
    </row>
    <row r="1204" spans="1:6" s="114" customFormat="1" x14ac:dyDescent="0.2">
      <c r="A1204" s="237"/>
      <c r="B1204" s="125"/>
      <c r="C1204" s="128"/>
      <c r="D1204" s="112"/>
      <c r="E1204" s="113"/>
      <c r="F1204" s="128"/>
    </row>
    <row r="1205" spans="1:6" s="114" customFormat="1" x14ac:dyDescent="0.2">
      <c r="A1205" s="237"/>
      <c r="B1205" s="125"/>
      <c r="C1205" s="128"/>
      <c r="D1205" s="112"/>
      <c r="E1205" s="113"/>
      <c r="F1205" s="128"/>
    </row>
    <row r="1206" spans="1:6" s="114" customFormat="1" x14ac:dyDescent="0.2">
      <c r="A1206" s="237"/>
      <c r="B1206" s="125"/>
      <c r="C1206" s="128"/>
      <c r="D1206" s="112"/>
      <c r="E1206" s="113"/>
      <c r="F1206" s="128"/>
    </row>
    <row r="1207" spans="1:6" s="114" customFormat="1" x14ac:dyDescent="0.2">
      <c r="A1207" s="237"/>
      <c r="B1207" s="125"/>
      <c r="C1207" s="128"/>
      <c r="D1207" s="112"/>
      <c r="E1207" s="113"/>
      <c r="F1207" s="128"/>
    </row>
    <row r="1208" spans="1:6" s="114" customFormat="1" x14ac:dyDescent="0.2">
      <c r="A1208" s="127"/>
      <c r="B1208" s="125"/>
      <c r="C1208" s="128"/>
      <c r="D1208" s="112"/>
      <c r="E1208" s="113"/>
      <c r="F1208" s="128"/>
    </row>
    <row r="1209" spans="1:6" s="114" customFormat="1" x14ac:dyDescent="0.2">
      <c r="A1209" s="127"/>
      <c r="B1209" s="125"/>
      <c r="C1209" s="128"/>
      <c r="D1209" s="112"/>
      <c r="E1209" s="113"/>
      <c r="F1209" s="128"/>
    </row>
    <row r="1210" spans="1:6" s="114" customFormat="1" x14ac:dyDescent="0.2">
      <c r="A1210" s="237"/>
      <c r="B1210" s="125"/>
      <c r="C1210" s="128"/>
      <c r="D1210" s="112"/>
      <c r="E1210" s="113"/>
      <c r="F1210" s="128"/>
    </row>
    <row r="1211" spans="1:6" s="114" customFormat="1" x14ac:dyDescent="0.2">
      <c r="A1211" s="127"/>
      <c r="B1211" s="125"/>
      <c r="C1211" s="128"/>
      <c r="D1211" s="112"/>
      <c r="E1211" s="113"/>
      <c r="F1211" s="128"/>
    </row>
    <row r="1212" spans="1:6" s="114" customFormat="1" x14ac:dyDescent="0.2">
      <c r="A1212" s="127"/>
      <c r="B1212" s="125"/>
      <c r="C1212" s="128"/>
      <c r="D1212" s="112"/>
      <c r="E1212" s="113"/>
      <c r="F1212" s="128"/>
    </row>
    <row r="1213" spans="1:6" s="114" customFormat="1" x14ac:dyDescent="0.2">
      <c r="A1213" s="237"/>
      <c r="B1213" s="125"/>
      <c r="C1213" s="128"/>
      <c r="D1213" s="112"/>
      <c r="E1213" s="113"/>
      <c r="F1213" s="128"/>
    </row>
    <row r="1214" spans="1:6" s="114" customFormat="1" x14ac:dyDescent="0.2">
      <c r="A1214" s="237"/>
      <c r="B1214" s="125"/>
      <c r="C1214" s="128"/>
      <c r="D1214" s="112"/>
      <c r="E1214" s="113"/>
      <c r="F1214" s="128"/>
    </row>
    <row r="1215" spans="1:6" s="114" customFormat="1" x14ac:dyDescent="0.2">
      <c r="A1215" s="237"/>
      <c r="B1215" s="125"/>
      <c r="C1215" s="128"/>
      <c r="D1215" s="112"/>
      <c r="E1215" s="113"/>
      <c r="F1215" s="128"/>
    </row>
    <row r="1216" spans="1:6" s="114" customFormat="1" x14ac:dyDescent="0.2">
      <c r="A1216" s="127"/>
      <c r="B1216" s="125"/>
      <c r="C1216" s="128"/>
      <c r="D1216" s="112"/>
      <c r="E1216" s="113"/>
      <c r="F1216" s="128"/>
    </row>
    <row r="1217" spans="1:6" s="114" customFormat="1" x14ac:dyDescent="0.2">
      <c r="A1217" s="127"/>
      <c r="B1217" s="125"/>
      <c r="C1217" s="128"/>
      <c r="D1217" s="112"/>
      <c r="E1217" s="113"/>
      <c r="F1217" s="128"/>
    </row>
    <row r="1218" spans="1:6" s="114" customFormat="1" x14ac:dyDescent="0.2">
      <c r="A1218" s="237"/>
      <c r="B1218" s="125"/>
      <c r="C1218" s="128"/>
      <c r="D1218" s="112"/>
      <c r="E1218" s="113"/>
      <c r="F1218" s="128"/>
    </row>
    <row r="1219" spans="1:6" s="114" customFormat="1" x14ac:dyDescent="0.2">
      <c r="A1219" s="237"/>
      <c r="B1219" s="125"/>
      <c r="C1219" s="128"/>
      <c r="D1219" s="112"/>
      <c r="E1219" s="113"/>
      <c r="F1219" s="128"/>
    </row>
    <row r="1220" spans="1:6" s="114" customFormat="1" x14ac:dyDescent="0.2">
      <c r="A1220" s="127"/>
      <c r="B1220" s="125"/>
      <c r="C1220" s="128"/>
      <c r="D1220" s="112"/>
      <c r="E1220" s="113"/>
      <c r="F1220" s="128"/>
    </row>
    <row r="1221" spans="1:6" s="114" customFormat="1" x14ac:dyDescent="0.2">
      <c r="A1221" s="127"/>
      <c r="B1221" s="125"/>
      <c r="C1221" s="128"/>
      <c r="D1221" s="112"/>
      <c r="E1221" s="113"/>
      <c r="F1221" s="128"/>
    </row>
    <row r="1222" spans="1:6" s="114" customFormat="1" x14ac:dyDescent="0.2">
      <c r="A1222" s="127"/>
      <c r="B1222" s="125"/>
      <c r="C1222" s="128"/>
      <c r="D1222" s="112"/>
      <c r="E1222" s="113"/>
      <c r="F1222" s="128"/>
    </row>
    <row r="1223" spans="1:6" s="114" customFormat="1" x14ac:dyDescent="0.2">
      <c r="A1223" s="127"/>
      <c r="B1223" s="125"/>
      <c r="C1223" s="128"/>
      <c r="D1223" s="112"/>
      <c r="E1223" s="113"/>
      <c r="F1223" s="128"/>
    </row>
    <row r="1224" spans="1:6" s="114" customFormat="1" x14ac:dyDescent="0.2">
      <c r="A1224" s="127"/>
      <c r="B1224" s="125"/>
      <c r="C1224" s="128"/>
      <c r="D1224" s="112"/>
      <c r="E1224" s="113"/>
      <c r="F1224" s="128"/>
    </row>
    <row r="1225" spans="1:6" s="114" customFormat="1" x14ac:dyDescent="0.2">
      <c r="A1225" s="127"/>
      <c r="B1225" s="125"/>
      <c r="C1225" s="128"/>
      <c r="D1225" s="112"/>
      <c r="E1225" s="113"/>
      <c r="F1225" s="128"/>
    </row>
    <row r="1226" spans="1:6" s="114" customFormat="1" x14ac:dyDescent="0.2">
      <c r="A1226" s="127"/>
      <c r="B1226" s="125"/>
      <c r="C1226" s="128"/>
      <c r="D1226" s="112"/>
      <c r="E1226" s="113"/>
      <c r="F1226" s="128"/>
    </row>
    <row r="1227" spans="1:6" s="114" customFormat="1" x14ac:dyDescent="0.2">
      <c r="A1227" s="237"/>
      <c r="B1227" s="125"/>
      <c r="C1227" s="128"/>
      <c r="D1227" s="112"/>
      <c r="E1227" s="113"/>
      <c r="F1227" s="128"/>
    </row>
    <row r="1228" spans="1:6" s="114" customFormat="1" x14ac:dyDescent="0.2">
      <c r="A1228" s="237"/>
      <c r="B1228" s="125"/>
      <c r="C1228" s="128"/>
      <c r="D1228" s="112"/>
      <c r="E1228" s="113"/>
      <c r="F1228" s="128"/>
    </row>
    <row r="1229" spans="1:6" s="114" customFormat="1" x14ac:dyDescent="0.2">
      <c r="A1229" s="237"/>
      <c r="B1229" s="125"/>
      <c r="C1229" s="128"/>
      <c r="D1229" s="112"/>
      <c r="E1229" s="113"/>
      <c r="F1229" s="128"/>
    </row>
    <row r="1230" spans="1:6" s="114" customFormat="1" x14ac:dyDescent="0.2">
      <c r="A1230" s="127"/>
      <c r="B1230" s="125"/>
      <c r="C1230" s="128"/>
      <c r="D1230" s="112"/>
      <c r="E1230" s="113"/>
      <c r="F1230" s="128"/>
    </row>
    <row r="1231" spans="1:6" s="114" customFormat="1" x14ac:dyDescent="0.2">
      <c r="A1231" s="127"/>
      <c r="B1231" s="118"/>
      <c r="C1231" s="128"/>
      <c r="D1231" s="112"/>
      <c r="E1231" s="113"/>
      <c r="F1231" s="128"/>
    </row>
    <row r="1232" spans="1:6" s="114" customFormat="1" x14ac:dyDescent="0.2">
      <c r="A1232" s="127"/>
      <c r="B1232" s="125"/>
      <c r="C1232" s="128"/>
      <c r="D1232" s="112"/>
      <c r="E1232" s="113"/>
      <c r="F1232" s="128"/>
    </row>
    <row r="1233" spans="1:6" s="114" customFormat="1" x14ac:dyDescent="0.2">
      <c r="A1233" s="127"/>
      <c r="B1233" s="111"/>
      <c r="C1233" s="128"/>
      <c r="D1233" s="112"/>
      <c r="E1233" s="113"/>
      <c r="F1233" s="128"/>
    </row>
    <row r="1234" spans="1:6" s="114" customFormat="1" ht="31.5" customHeight="1" x14ac:dyDescent="0.2">
      <c r="A1234" s="127"/>
      <c r="B1234" s="115"/>
      <c r="C1234" s="128"/>
      <c r="D1234" s="112"/>
      <c r="E1234" s="113"/>
      <c r="F1234" s="128"/>
    </row>
    <row r="1235" spans="1:6" s="114" customFormat="1" x14ac:dyDescent="0.2">
      <c r="A1235" s="127"/>
      <c r="B1235" s="111"/>
      <c r="C1235" s="128"/>
      <c r="D1235" s="112"/>
      <c r="E1235" s="113"/>
      <c r="F1235" s="128"/>
    </row>
    <row r="1236" spans="1:6" s="114" customFormat="1" x14ac:dyDescent="0.2">
      <c r="A1236" s="127"/>
      <c r="B1236" s="116"/>
      <c r="C1236" s="128"/>
      <c r="D1236" s="112"/>
      <c r="E1236" s="113"/>
      <c r="F1236" s="128"/>
    </row>
    <row r="1237" spans="1:6" s="114" customFormat="1" x14ac:dyDescent="0.2">
      <c r="A1237" s="127"/>
      <c r="B1237" s="117"/>
      <c r="C1237" s="128"/>
      <c r="D1237" s="112"/>
      <c r="E1237" s="113"/>
      <c r="F1237" s="128"/>
    </row>
    <row r="1238" spans="1:6" s="114" customFormat="1" x14ac:dyDescent="0.2">
      <c r="A1238" s="127"/>
      <c r="B1238" s="117"/>
      <c r="C1238" s="128"/>
      <c r="D1238" s="112"/>
      <c r="E1238" s="113"/>
      <c r="F1238" s="128"/>
    </row>
    <row r="1239" spans="1:6" s="114" customFormat="1" x14ac:dyDescent="0.2">
      <c r="A1239" s="127"/>
      <c r="B1239" s="117"/>
      <c r="C1239" s="128"/>
      <c r="D1239" s="112"/>
      <c r="E1239" s="113"/>
      <c r="F1239" s="128"/>
    </row>
    <row r="1240" spans="1:6" s="114" customFormat="1" x14ac:dyDescent="0.2">
      <c r="A1240" s="127"/>
      <c r="B1240" s="117"/>
      <c r="C1240" s="128"/>
      <c r="D1240" s="112"/>
      <c r="E1240" s="113"/>
      <c r="F1240" s="128"/>
    </row>
    <row r="1241" spans="1:6" s="114" customFormat="1" x14ac:dyDescent="0.2">
      <c r="A1241" s="127"/>
      <c r="B1241" s="117"/>
      <c r="C1241" s="128"/>
      <c r="D1241" s="112"/>
      <c r="E1241" s="113"/>
      <c r="F1241" s="128"/>
    </row>
    <row r="1242" spans="1:6" s="114" customFormat="1" ht="12.75" customHeight="1" x14ac:dyDescent="0.2">
      <c r="A1242" s="127"/>
      <c r="B1242" s="118"/>
      <c r="C1242" s="128"/>
      <c r="D1242" s="112"/>
      <c r="E1242" s="113"/>
      <c r="F1242" s="128"/>
    </row>
    <row r="1243" spans="1:6" s="114" customFormat="1" ht="30.75" customHeight="1" x14ac:dyDescent="0.2">
      <c r="A1243" s="127"/>
      <c r="B1243" s="118"/>
      <c r="C1243" s="128"/>
      <c r="D1243" s="112"/>
      <c r="E1243" s="113"/>
      <c r="F1243" s="128"/>
    </row>
    <row r="1244" spans="1:6" s="114" customFormat="1" ht="15" customHeight="1" x14ac:dyDescent="0.2">
      <c r="A1244" s="127"/>
      <c r="B1244" s="119"/>
      <c r="C1244" s="128"/>
      <c r="D1244" s="112"/>
      <c r="E1244" s="113"/>
      <c r="F1244" s="128"/>
    </row>
    <row r="1245" spans="1:6" s="114" customFormat="1" x14ac:dyDescent="0.2">
      <c r="A1245" s="127"/>
      <c r="B1245" s="120"/>
      <c r="C1245" s="128"/>
      <c r="D1245" s="112"/>
      <c r="E1245" s="113"/>
      <c r="F1245" s="128"/>
    </row>
    <row r="1246" spans="1:6" s="114" customFormat="1" x14ac:dyDescent="0.2">
      <c r="A1246" s="127"/>
      <c r="B1246" s="120"/>
      <c r="C1246" s="128"/>
      <c r="D1246" s="112"/>
      <c r="E1246" s="113"/>
      <c r="F1246" s="128"/>
    </row>
    <row r="1247" spans="1:6" s="114" customFormat="1" x14ac:dyDescent="0.2">
      <c r="A1247" s="127"/>
      <c r="B1247" s="120"/>
      <c r="C1247" s="128"/>
      <c r="D1247" s="112"/>
      <c r="E1247" s="113"/>
      <c r="F1247" s="128"/>
    </row>
    <row r="1248" spans="1:6" s="114" customFormat="1" x14ac:dyDescent="0.2">
      <c r="A1248" s="127"/>
      <c r="B1248" s="121"/>
      <c r="C1248" s="128"/>
      <c r="D1248" s="112"/>
      <c r="E1248" s="113"/>
      <c r="F1248" s="128"/>
    </row>
    <row r="1249" spans="1:6" s="114" customFormat="1" ht="30" customHeight="1" x14ac:dyDescent="0.2">
      <c r="A1249" s="127"/>
      <c r="B1249" s="115"/>
      <c r="C1249" s="128"/>
      <c r="D1249" s="112"/>
      <c r="E1249" s="113"/>
      <c r="F1249" s="128"/>
    </row>
    <row r="1250" spans="1:6" s="114" customFormat="1" x14ac:dyDescent="0.2">
      <c r="A1250" s="127"/>
      <c r="B1250" s="122"/>
      <c r="C1250" s="128"/>
      <c r="D1250" s="112"/>
      <c r="E1250" s="113"/>
      <c r="F1250" s="128"/>
    </row>
    <row r="1251" spans="1:6" s="114" customFormat="1" x14ac:dyDescent="0.2">
      <c r="A1251" s="127"/>
      <c r="B1251" s="117"/>
      <c r="C1251" s="128"/>
      <c r="D1251" s="112"/>
      <c r="E1251" s="113"/>
      <c r="F1251" s="128"/>
    </row>
    <row r="1252" spans="1:6" s="114" customFormat="1" x14ac:dyDescent="0.2">
      <c r="A1252" s="127"/>
      <c r="B1252" s="117"/>
      <c r="C1252" s="128"/>
      <c r="D1252" s="112"/>
      <c r="E1252" s="113"/>
      <c r="F1252" s="128"/>
    </row>
    <row r="1253" spans="1:6" s="114" customFormat="1" x14ac:dyDescent="0.2">
      <c r="A1253" s="127"/>
      <c r="B1253" s="117"/>
      <c r="C1253" s="128"/>
      <c r="D1253" s="112"/>
      <c r="E1253" s="113"/>
      <c r="F1253" s="128"/>
    </row>
    <row r="1254" spans="1:6" s="114" customFormat="1" x14ac:dyDescent="0.2">
      <c r="A1254" s="127"/>
      <c r="B1254" s="123"/>
      <c r="C1254" s="128"/>
      <c r="D1254" s="112"/>
      <c r="E1254" s="113"/>
      <c r="F1254" s="128"/>
    </row>
    <row r="1255" spans="1:6" s="114" customFormat="1" x14ac:dyDescent="0.2">
      <c r="A1255" s="127"/>
      <c r="B1255" s="111"/>
      <c r="C1255" s="128"/>
      <c r="D1255" s="112"/>
      <c r="E1255" s="113"/>
      <c r="F1255" s="128"/>
    </row>
    <row r="1256" spans="1:6" s="114" customFormat="1" x14ac:dyDescent="0.2">
      <c r="A1256" s="127"/>
      <c r="B1256" s="117"/>
      <c r="C1256" s="128"/>
      <c r="D1256" s="112"/>
      <c r="E1256" s="113"/>
      <c r="F1256" s="128"/>
    </row>
    <row r="1257" spans="1:6" s="114" customFormat="1" x14ac:dyDescent="0.2">
      <c r="A1257" s="127"/>
      <c r="B1257" s="117"/>
      <c r="C1257" s="128"/>
      <c r="D1257" s="112"/>
      <c r="E1257" s="113"/>
      <c r="F1257" s="128"/>
    </row>
    <row r="1258" spans="1:6" s="114" customFormat="1" x14ac:dyDescent="0.2">
      <c r="A1258" s="127"/>
      <c r="B1258" s="117"/>
      <c r="C1258" s="128"/>
      <c r="D1258" s="112"/>
      <c r="E1258" s="113"/>
      <c r="F1258" s="128"/>
    </row>
    <row r="1259" spans="1:6" s="114" customFormat="1" x14ac:dyDescent="0.2">
      <c r="A1259" s="127"/>
      <c r="B1259" s="124"/>
      <c r="C1259" s="128"/>
      <c r="D1259" s="112"/>
      <c r="E1259" s="113"/>
      <c r="F1259" s="128"/>
    </row>
    <row r="1260" spans="1:6" s="114" customFormat="1" x14ac:dyDescent="0.2">
      <c r="A1260" s="127"/>
      <c r="B1260" s="117"/>
      <c r="C1260" s="128"/>
      <c r="D1260" s="112"/>
      <c r="E1260" s="113"/>
      <c r="F1260" s="128"/>
    </row>
    <row r="1261" spans="1:6" s="114" customFormat="1" x14ac:dyDescent="0.2">
      <c r="A1261" s="127"/>
      <c r="B1261" s="111"/>
      <c r="C1261" s="128"/>
      <c r="D1261" s="112"/>
      <c r="E1261" s="113"/>
      <c r="F1261" s="128"/>
    </row>
    <row r="1262" spans="1:6" s="114" customFormat="1" x14ac:dyDescent="0.2">
      <c r="A1262" s="127"/>
      <c r="B1262" s="117"/>
      <c r="C1262" s="128"/>
      <c r="D1262" s="112"/>
      <c r="E1262" s="113"/>
      <c r="F1262" s="128"/>
    </row>
    <row r="1263" spans="1:6" s="114" customFormat="1" x14ac:dyDescent="0.2">
      <c r="A1263" s="127"/>
      <c r="B1263" s="117"/>
      <c r="C1263" s="128"/>
      <c r="D1263" s="112"/>
      <c r="E1263" s="113"/>
      <c r="F1263" s="128"/>
    </row>
    <row r="1264" spans="1:6" s="114" customFormat="1" x14ac:dyDescent="0.2">
      <c r="A1264" s="127"/>
      <c r="B1264" s="117"/>
      <c r="C1264" s="128"/>
      <c r="D1264" s="112"/>
      <c r="E1264" s="113"/>
      <c r="F1264" s="128"/>
    </row>
    <row r="1265" spans="1:6" s="114" customFormat="1" x14ac:dyDescent="0.2">
      <c r="A1265" s="127"/>
      <c r="B1265" s="125"/>
      <c r="C1265" s="128"/>
      <c r="D1265" s="112"/>
      <c r="E1265" s="113"/>
      <c r="F1265" s="128"/>
    </row>
    <row r="1266" spans="1:6" s="114" customFormat="1" x14ac:dyDescent="0.2">
      <c r="A1266" s="127"/>
      <c r="B1266" s="111"/>
      <c r="C1266" s="128"/>
      <c r="D1266" s="112"/>
      <c r="E1266" s="113"/>
      <c r="F1266" s="128"/>
    </row>
    <row r="1267" spans="1:6" s="114" customFormat="1" x14ac:dyDescent="0.2">
      <c r="A1267" s="127"/>
      <c r="B1267" s="117"/>
      <c r="C1267" s="128"/>
      <c r="D1267" s="112"/>
      <c r="E1267" s="113"/>
      <c r="F1267" s="128"/>
    </row>
    <row r="1268" spans="1:6" s="114" customFormat="1" x14ac:dyDescent="0.2">
      <c r="A1268" s="127"/>
      <c r="B1268" s="117"/>
      <c r="C1268" s="128"/>
      <c r="D1268" s="112"/>
      <c r="E1268" s="113"/>
      <c r="F1268" s="128"/>
    </row>
    <row r="1269" spans="1:6" s="114" customFormat="1" x14ac:dyDescent="0.2">
      <c r="A1269" s="127"/>
      <c r="B1269" s="123"/>
      <c r="C1269" s="128"/>
      <c r="D1269" s="112"/>
      <c r="E1269" s="113"/>
      <c r="F1269" s="128"/>
    </row>
    <row r="1270" spans="1:6" s="114" customFormat="1" x14ac:dyDescent="0.2">
      <c r="A1270" s="127"/>
      <c r="B1270" s="111"/>
      <c r="C1270" s="128"/>
      <c r="D1270" s="112"/>
      <c r="E1270" s="113"/>
      <c r="F1270" s="128"/>
    </row>
    <row r="1271" spans="1:6" s="114" customFormat="1" x14ac:dyDescent="0.2">
      <c r="A1271" s="127"/>
      <c r="B1271" s="117"/>
      <c r="C1271" s="128"/>
      <c r="D1271" s="112"/>
      <c r="E1271" s="113"/>
      <c r="F1271" s="128"/>
    </row>
    <row r="1272" spans="1:6" s="114" customFormat="1" x14ac:dyDescent="0.2">
      <c r="A1272" s="127"/>
      <c r="B1272" s="117"/>
      <c r="C1272" s="128"/>
      <c r="D1272" s="112"/>
      <c r="E1272" s="113"/>
      <c r="F1272" s="128"/>
    </row>
    <row r="1273" spans="1:6" s="114" customFormat="1" x14ac:dyDescent="0.2">
      <c r="A1273" s="127"/>
      <c r="B1273" s="123"/>
      <c r="C1273" s="128"/>
      <c r="D1273" s="112"/>
      <c r="E1273" s="113"/>
      <c r="F1273" s="128"/>
    </row>
    <row r="1274" spans="1:6" s="114" customFormat="1" x14ac:dyDescent="0.2">
      <c r="A1274" s="127"/>
      <c r="B1274" s="111"/>
      <c r="C1274" s="128"/>
      <c r="D1274" s="112"/>
      <c r="E1274" s="113"/>
      <c r="F1274" s="128"/>
    </row>
    <row r="1275" spans="1:6" s="114" customFormat="1" x14ac:dyDescent="0.2">
      <c r="A1275" s="127"/>
      <c r="B1275" s="117"/>
      <c r="C1275" s="128"/>
      <c r="D1275" s="112"/>
      <c r="E1275" s="113"/>
      <c r="F1275" s="128"/>
    </row>
    <row r="1276" spans="1:6" s="114" customFormat="1" x14ac:dyDescent="0.2">
      <c r="A1276" s="127"/>
      <c r="B1276" s="117"/>
      <c r="C1276" s="128"/>
      <c r="D1276" s="112"/>
      <c r="E1276" s="113"/>
      <c r="F1276" s="128"/>
    </row>
    <row r="1277" spans="1:6" s="114" customFormat="1" x14ac:dyDescent="0.2">
      <c r="A1277" s="127"/>
      <c r="B1277" s="126"/>
      <c r="C1277" s="128"/>
      <c r="D1277" s="112"/>
      <c r="E1277" s="113"/>
      <c r="F1277" s="128"/>
    </row>
    <row r="1278" spans="1:6" s="114" customFormat="1" x14ac:dyDescent="0.2">
      <c r="A1278" s="127"/>
      <c r="B1278" s="111"/>
      <c r="C1278" s="128"/>
      <c r="D1278" s="112"/>
      <c r="E1278" s="113"/>
      <c r="F1278" s="128"/>
    </row>
    <row r="1279" spans="1:6" s="114" customFormat="1" x14ac:dyDescent="0.2">
      <c r="A1279" s="127"/>
      <c r="B1279" s="117"/>
      <c r="C1279" s="128"/>
      <c r="D1279" s="112"/>
      <c r="E1279" s="113"/>
      <c r="F1279" s="128"/>
    </row>
    <row r="1280" spans="1:6" s="114" customFormat="1" x14ac:dyDescent="0.2">
      <c r="A1280" s="127"/>
      <c r="B1280" s="122"/>
      <c r="C1280" s="128"/>
      <c r="D1280" s="112"/>
      <c r="E1280" s="113"/>
      <c r="F1280" s="128"/>
    </row>
    <row r="1281" spans="1:6" s="114" customFormat="1" x14ac:dyDescent="0.2">
      <c r="A1281" s="127"/>
      <c r="B1281" s="123"/>
      <c r="C1281" s="128"/>
      <c r="D1281" s="112"/>
      <c r="E1281" s="113"/>
      <c r="F1281" s="128"/>
    </row>
    <row r="1282" spans="1:6" s="114" customFormat="1" x14ac:dyDescent="0.2">
      <c r="A1282" s="127"/>
      <c r="B1282" s="111"/>
      <c r="C1282" s="128"/>
      <c r="D1282" s="112"/>
      <c r="E1282" s="113"/>
      <c r="F1282" s="128"/>
    </row>
    <row r="1283" spans="1:6" s="114" customFormat="1" x14ac:dyDescent="0.2">
      <c r="A1283" s="127"/>
      <c r="B1283" s="117"/>
      <c r="C1283" s="128"/>
      <c r="D1283" s="112"/>
      <c r="E1283" s="113"/>
      <c r="F1283" s="128"/>
    </row>
    <row r="1284" spans="1:6" s="114" customFormat="1" x14ac:dyDescent="0.2">
      <c r="A1284" s="127"/>
      <c r="B1284" s="117"/>
      <c r="C1284" s="128"/>
      <c r="D1284" s="112"/>
      <c r="E1284" s="113"/>
      <c r="F1284" s="128"/>
    </row>
    <row r="1285" spans="1:6" s="114" customFormat="1" x14ac:dyDescent="0.2">
      <c r="A1285" s="127"/>
      <c r="B1285" s="117"/>
      <c r="C1285" s="128"/>
      <c r="D1285" s="112"/>
      <c r="E1285" s="113"/>
      <c r="F1285" s="128"/>
    </row>
    <row r="1286" spans="1:6" s="114" customFormat="1" x14ac:dyDescent="0.2">
      <c r="A1286" s="127"/>
      <c r="B1286" s="123"/>
      <c r="C1286" s="128"/>
      <c r="D1286" s="112"/>
      <c r="E1286" s="113"/>
      <c r="F1286" s="128"/>
    </row>
    <row r="1287" spans="1:6" s="114" customFormat="1" x14ac:dyDescent="0.2">
      <c r="A1287" s="127"/>
      <c r="B1287" s="111"/>
      <c r="C1287" s="128"/>
      <c r="D1287" s="112"/>
      <c r="E1287" s="113"/>
      <c r="F1287" s="128"/>
    </row>
    <row r="1288" spans="1:6" s="114" customFormat="1" x14ac:dyDescent="0.2">
      <c r="A1288" s="127"/>
      <c r="B1288" s="117"/>
      <c r="C1288" s="128"/>
      <c r="D1288" s="112"/>
      <c r="E1288" s="113"/>
      <c r="F1288" s="128"/>
    </row>
    <row r="1289" spans="1:6" s="114" customFormat="1" x14ac:dyDescent="0.2">
      <c r="A1289" s="127"/>
      <c r="B1289" s="117"/>
      <c r="C1289" s="128"/>
      <c r="D1289" s="112"/>
      <c r="E1289" s="113"/>
      <c r="F1289" s="128"/>
    </row>
    <row r="1290" spans="1:6" s="114" customFormat="1" x14ac:dyDescent="0.2">
      <c r="A1290" s="127"/>
      <c r="B1290" s="117"/>
      <c r="C1290" s="128"/>
      <c r="D1290" s="112"/>
      <c r="E1290" s="113"/>
      <c r="F1290" s="128"/>
    </row>
    <row r="1291" spans="1:6" s="114" customFormat="1" x14ac:dyDescent="0.2">
      <c r="A1291" s="127"/>
      <c r="B1291" s="123"/>
      <c r="C1291" s="128"/>
      <c r="D1291" s="112"/>
      <c r="E1291" s="113"/>
      <c r="F1291" s="128"/>
    </row>
    <row r="1292" spans="1:6" s="114" customFormat="1" x14ac:dyDescent="0.2">
      <c r="A1292" s="127"/>
      <c r="B1292" s="111"/>
      <c r="C1292" s="128"/>
      <c r="D1292" s="112"/>
      <c r="E1292" s="113"/>
      <c r="F1292" s="128"/>
    </row>
    <row r="1293" spans="1:6" s="114" customFormat="1" x14ac:dyDescent="0.2">
      <c r="A1293" s="127"/>
      <c r="B1293" s="117"/>
      <c r="C1293" s="128"/>
      <c r="D1293" s="112"/>
      <c r="E1293" s="113"/>
      <c r="F1293" s="128"/>
    </row>
    <row r="1294" spans="1:6" s="114" customFormat="1" x14ac:dyDescent="0.2">
      <c r="A1294" s="127"/>
      <c r="B1294" s="117"/>
      <c r="C1294" s="128"/>
      <c r="D1294" s="112"/>
      <c r="E1294" s="113"/>
      <c r="F1294" s="128"/>
    </row>
    <row r="1295" spans="1:6" s="114" customFormat="1" x14ac:dyDescent="0.2">
      <c r="A1295" s="127"/>
      <c r="B1295" s="117"/>
      <c r="C1295" s="128"/>
      <c r="D1295" s="112"/>
      <c r="E1295" s="113"/>
      <c r="F1295" s="128"/>
    </row>
    <row r="1296" spans="1:6" s="114" customFormat="1" x14ac:dyDescent="0.2">
      <c r="A1296" s="127"/>
      <c r="B1296" s="123"/>
      <c r="C1296" s="128"/>
      <c r="D1296" s="112"/>
      <c r="E1296" s="113"/>
      <c r="F1296" s="128"/>
    </row>
    <row r="1297" spans="1:6" s="114" customFormat="1" x14ac:dyDescent="0.2">
      <c r="A1297" s="127"/>
      <c r="B1297" s="111"/>
      <c r="C1297" s="128"/>
      <c r="D1297" s="112"/>
      <c r="E1297" s="113"/>
      <c r="F1297" s="128"/>
    </row>
    <row r="1298" spans="1:6" s="114" customFormat="1" x14ac:dyDescent="0.2">
      <c r="A1298" s="127"/>
      <c r="B1298" s="117"/>
      <c r="C1298" s="128"/>
      <c r="D1298" s="112"/>
      <c r="E1298" s="113"/>
      <c r="F1298" s="128"/>
    </row>
    <row r="1299" spans="1:6" s="114" customFormat="1" x14ac:dyDescent="0.2">
      <c r="A1299" s="127"/>
      <c r="B1299" s="117"/>
      <c r="C1299" s="128"/>
      <c r="D1299" s="112"/>
      <c r="E1299" s="113"/>
      <c r="F1299" s="128"/>
    </row>
    <row r="1300" spans="1:6" s="114" customFormat="1" x14ac:dyDescent="0.2">
      <c r="A1300" s="127"/>
      <c r="B1300" s="123"/>
      <c r="C1300" s="128"/>
      <c r="D1300" s="112"/>
      <c r="E1300" s="113"/>
      <c r="F1300" s="128"/>
    </row>
    <row r="1301" spans="1:6" s="114" customFormat="1" x14ac:dyDescent="0.2">
      <c r="A1301" s="127"/>
      <c r="B1301" s="111"/>
      <c r="C1301" s="128"/>
      <c r="D1301" s="112"/>
      <c r="E1301" s="113"/>
      <c r="F1301" s="128"/>
    </row>
    <row r="1302" spans="1:6" s="114" customFormat="1" x14ac:dyDescent="0.2">
      <c r="A1302" s="127"/>
      <c r="B1302" s="117"/>
      <c r="C1302" s="128"/>
      <c r="D1302" s="112"/>
      <c r="E1302" s="113"/>
      <c r="F1302" s="128"/>
    </row>
    <row r="1303" spans="1:6" s="114" customFormat="1" x14ac:dyDescent="0.2">
      <c r="A1303" s="127"/>
      <c r="B1303" s="117"/>
      <c r="C1303" s="128"/>
      <c r="D1303" s="112"/>
      <c r="E1303" s="113"/>
      <c r="F1303" s="128"/>
    </row>
    <row r="1304" spans="1:6" s="114" customFormat="1" x14ac:dyDescent="0.2">
      <c r="A1304" s="127"/>
      <c r="B1304" s="123"/>
      <c r="C1304" s="128"/>
      <c r="D1304" s="112"/>
      <c r="E1304" s="113"/>
      <c r="F1304" s="128"/>
    </row>
    <row r="1305" spans="1:6" s="114" customFormat="1" x14ac:dyDescent="0.2">
      <c r="A1305" s="127"/>
      <c r="B1305" s="111"/>
      <c r="C1305" s="128"/>
      <c r="D1305" s="112"/>
      <c r="E1305" s="113"/>
      <c r="F1305" s="128"/>
    </row>
    <row r="1306" spans="1:6" s="114" customFormat="1" x14ac:dyDescent="0.2">
      <c r="A1306" s="127"/>
      <c r="B1306" s="117"/>
      <c r="C1306" s="128"/>
      <c r="D1306" s="112"/>
      <c r="E1306" s="113"/>
      <c r="F1306" s="128"/>
    </row>
    <row r="1307" spans="1:6" s="114" customFormat="1" x14ac:dyDescent="0.2">
      <c r="A1307" s="127"/>
      <c r="B1307" s="117"/>
      <c r="C1307" s="128"/>
      <c r="D1307" s="112"/>
      <c r="E1307" s="113"/>
      <c r="F1307" s="128"/>
    </row>
    <row r="1308" spans="1:6" s="114" customFormat="1" x14ac:dyDescent="0.2">
      <c r="A1308" s="127"/>
      <c r="B1308" s="123"/>
      <c r="C1308" s="128"/>
      <c r="D1308" s="112"/>
      <c r="E1308" s="113"/>
      <c r="F1308" s="128"/>
    </row>
    <row r="1309" spans="1:6" s="114" customFormat="1" x14ac:dyDescent="0.2">
      <c r="A1309" s="127"/>
      <c r="B1309" s="111"/>
      <c r="C1309" s="128"/>
      <c r="D1309" s="112"/>
      <c r="E1309" s="113"/>
      <c r="F1309" s="128"/>
    </row>
    <row r="1310" spans="1:6" s="114" customFormat="1" x14ac:dyDescent="0.2">
      <c r="A1310" s="127"/>
      <c r="B1310" s="117"/>
      <c r="C1310" s="128"/>
      <c r="D1310" s="112"/>
      <c r="E1310" s="113"/>
      <c r="F1310" s="128"/>
    </row>
    <row r="1311" spans="1:6" s="114" customFormat="1" x14ac:dyDescent="0.2">
      <c r="A1311" s="127"/>
      <c r="B1311" s="117"/>
      <c r="C1311" s="128"/>
      <c r="D1311" s="112"/>
      <c r="E1311" s="113"/>
      <c r="F1311" s="128"/>
    </row>
    <row r="1312" spans="1:6" s="114" customFormat="1" x14ac:dyDescent="0.2">
      <c r="A1312" s="127"/>
      <c r="B1312" s="123"/>
      <c r="C1312" s="128"/>
      <c r="D1312" s="112"/>
      <c r="E1312" s="113"/>
      <c r="F1312" s="128"/>
    </row>
    <row r="1313" spans="1:6" s="114" customFormat="1" x14ac:dyDescent="0.2">
      <c r="A1313" s="127"/>
      <c r="B1313" s="111"/>
      <c r="C1313" s="128"/>
      <c r="D1313" s="112"/>
      <c r="E1313" s="113"/>
      <c r="F1313" s="128"/>
    </row>
    <row r="1314" spans="1:6" s="114" customFormat="1" x14ac:dyDescent="0.2">
      <c r="A1314" s="127"/>
      <c r="B1314" s="117"/>
      <c r="C1314" s="128"/>
      <c r="D1314" s="112"/>
      <c r="E1314" s="113"/>
      <c r="F1314" s="128"/>
    </row>
    <row r="1315" spans="1:6" s="114" customFormat="1" x14ac:dyDescent="0.2">
      <c r="A1315" s="127"/>
      <c r="B1315" s="117"/>
      <c r="C1315" s="128"/>
      <c r="D1315" s="112"/>
      <c r="E1315" s="113"/>
      <c r="F1315" s="128"/>
    </row>
    <row r="1316" spans="1:6" s="114" customFormat="1" x14ac:dyDescent="0.2">
      <c r="A1316" s="127"/>
      <c r="B1316" s="123"/>
      <c r="C1316" s="128"/>
      <c r="D1316" s="112"/>
      <c r="E1316" s="113"/>
      <c r="F1316" s="128"/>
    </row>
    <row r="1317" spans="1:6" s="114" customFormat="1" x14ac:dyDescent="0.2">
      <c r="A1317" s="127"/>
      <c r="B1317" s="111"/>
      <c r="C1317" s="128"/>
      <c r="D1317" s="112"/>
      <c r="E1317" s="113"/>
      <c r="F1317" s="128"/>
    </row>
    <row r="1318" spans="1:6" s="114" customFormat="1" x14ac:dyDescent="0.2">
      <c r="A1318" s="127"/>
      <c r="B1318" s="117"/>
      <c r="C1318" s="128"/>
      <c r="D1318" s="112"/>
      <c r="E1318" s="113"/>
      <c r="F1318" s="128"/>
    </row>
    <row r="1319" spans="1:6" s="114" customFormat="1" x14ac:dyDescent="0.2">
      <c r="A1319" s="127"/>
      <c r="B1319" s="117"/>
      <c r="C1319" s="128"/>
      <c r="D1319" s="112"/>
      <c r="E1319" s="113"/>
      <c r="F1319" s="128"/>
    </row>
    <row r="1320" spans="1:6" s="114" customFormat="1" x14ac:dyDescent="0.2">
      <c r="A1320" s="127"/>
      <c r="B1320" s="117"/>
      <c r="C1320" s="128"/>
      <c r="D1320" s="112"/>
      <c r="E1320" s="113"/>
      <c r="F1320" s="128"/>
    </row>
    <row r="1321" spans="1:6" s="114" customFormat="1" x14ac:dyDescent="0.2">
      <c r="A1321" s="127"/>
      <c r="B1321" s="123"/>
      <c r="C1321" s="128"/>
      <c r="D1321" s="112"/>
      <c r="E1321" s="113"/>
      <c r="F1321" s="128"/>
    </row>
    <row r="1322" spans="1:6" s="114" customFormat="1" x14ac:dyDescent="0.2">
      <c r="A1322" s="127"/>
      <c r="B1322" s="111"/>
      <c r="C1322" s="128"/>
      <c r="D1322" s="112"/>
      <c r="E1322" s="113"/>
      <c r="F1322" s="128"/>
    </row>
    <row r="1323" spans="1:6" s="114" customFormat="1" x14ac:dyDescent="0.2">
      <c r="A1323" s="127"/>
      <c r="B1323" s="117"/>
      <c r="C1323" s="128"/>
      <c r="D1323" s="112"/>
      <c r="E1323" s="113"/>
      <c r="F1323" s="128"/>
    </row>
    <row r="1324" spans="1:6" s="114" customFormat="1" x14ac:dyDescent="0.2">
      <c r="A1324" s="127"/>
      <c r="B1324" s="117"/>
      <c r="C1324" s="128"/>
      <c r="D1324" s="112"/>
      <c r="E1324" s="113"/>
      <c r="F1324" s="128"/>
    </row>
    <row r="1325" spans="1:6" s="114" customFormat="1" x14ac:dyDescent="0.2">
      <c r="A1325" s="127"/>
      <c r="B1325" s="117"/>
      <c r="C1325" s="128"/>
      <c r="D1325" s="112"/>
      <c r="E1325" s="113"/>
      <c r="F1325" s="128"/>
    </row>
    <row r="1326" spans="1:6" s="114" customFormat="1" x14ac:dyDescent="0.2">
      <c r="A1326" s="127"/>
      <c r="B1326" s="123"/>
      <c r="C1326" s="128"/>
      <c r="D1326" s="112"/>
      <c r="E1326" s="113"/>
      <c r="F1326" s="128"/>
    </row>
    <row r="1327" spans="1:6" s="114" customFormat="1" x14ac:dyDescent="0.2">
      <c r="A1327" s="127"/>
      <c r="B1327" s="111"/>
      <c r="C1327" s="128"/>
      <c r="D1327" s="112"/>
      <c r="E1327" s="113"/>
      <c r="F1327" s="128"/>
    </row>
    <row r="1328" spans="1:6" s="114" customFormat="1" x14ac:dyDescent="0.2">
      <c r="A1328" s="127"/>
      <c r="B1328" s="117"/>
      <c r="C1328" s="128"/>
      <c r="D1328" s="112"/>
      <c r="E1328" s="113"/>
      <c r="F1328" s="128"/>
    </row>
    <row r="1329" spans="1:6" s="114" customFormat="1" x14ac:dyDescent="0.2">
      <c r="A1329" s="127"/>
      <c r="B1329" s="117"/>
      <c r="C1329" s="128"/>
      <c r="D1329" s="112"/>
      <c r="E1329" s="113"/>
      <c r="F1329" s="128"/>
    </row>
    <row r="1330" spans="1:6" s="114" customFormat="1" x14ac:dyDescent="0.2">
      <c r="A1330" s="127"/>
      <c r="B1330" s="117"/>
      <c r="C1330" s="128"/>
      <c r="D1330" s="112"/>
      <c r="E1330" s="113"/>
      <c r="F1330" s="128"/>
    </row>
    <row r="1331" spans="1:6" s="114" customFormat="1" x14ac:dyDescent="0.2">
      <c r="A1331" s="127"/>
      <c r="B1331" s="125"/>
      <c r="C1331" s="128"/>
      <c r="D1331" s="112"/>
      <c r="E1331" s="113"/>
      <c r="F1331" s="128"/>
    </row>
    <row r="1332" spans="1:6" s="114" customFormat="1" x14ac:dyDescent="0.2">
      <c r="A1332" s="127"/>
      <c r="B1332" s="125"/>
      <c r="C1332" s="128"/>
      <c r="D1332" s="112"/>
      <c r="E1332" s="113"/>
      <c r="F1332" s="128"/>
    </row>
    <row r="1333" spans="1:6" s="114" customFormat="1" x14ac:dyDescent="0.2">
      <c r="A1333" s="127"/>
      <c r="B1333" s="118"/>
      <c r="C1333" s="128"/>
      <c r="D1333" s="112"/>
      <c r="E1333" s="113"/>
      <c r="F1333" s="128"/>
    </row>
    <row r="1334" spans="1:6" s="114" customFormat="1" x14ac:dyDescent="0.2">
      <c r="A1334" s="127"/>
      <c r="B1334" s="125"/>
      <c r="C1334" s="128"/>
      <c r="D1334" s="112"/>
      <c r="E1334" s="113"/>
      <c r="F1334" s="128"/>
    </row>
    <row r="1335" spans="1:6" s="114" customFormat="1" x14ac:dyDescent="0.2">
      <c r="A1335" s="127"/>
      <c r="B1335" s="125"/>
      <c r="C1335" s="128"/>
      <c r="D1335" s="112"/>
      <c r="E1335" s="113"/>
      <c r="F1335" s="128"/>
    </row>
    <row r="1336" spans="1:6" s="114" customFormat="1" x14ac:dyDescent="0.2">
      <c r="A1336" s="237"/>
      <c r="B1336" s="125"/>
      <c r="C1336" s="128"/>
      <c r="D1336" s="112"/>
      <c r="E1336" s="113"/>
      <c r="F1336" s="128"/>
    </row>
    <row r="1337" spans="1:6" s="114" customFormat="1" x14ac:dyDescent="0.2">
      <c r="A1337" s="127"/>
      <c r="B1337" s="125"/>
      <c r="C1337" s="128"/>
      <c r="D1337" s="112"/>
      <c r="E1337" s="113"/>
      <c r="F1337" s="128"/>
    </row>
    <row r="1338" spans="1:6" s="114" customFormat="1" x14ac:dyDescent="0.2">
      <c r="A1338" s="237"/>
      <c r="B1338" s="118"/>
      <c r="C1338" s="128"/>
      <c r="D1338" s="112"/>
      <c r="E1338" s="113"/>
      <c r="F1338" s="128"/>
    </row>
    <row r="1339" spans="1:6" s="114" customFormat="1" x14ac:dyDescent="0.2">
      <c r="A1339" s="127"/>
      <c r="B1339" s="320"/>
      <c r="C1339" s="128"/>
      <c r="D1339" s="112"/>
      <c r="E1339" s="113"/>
      <c r="F1339" s="128"/>
    </row>
    <row r="1340" spans="1:6" s="114" customFormat="1" x14ac:dyDescent="0.2">
      <c r="A1340" s="127"/>
      <c r="B1340" s="320"/>
      <c r="C1340" s="128"/>
      <c r="D1340" s="112"/>
      <c r="E1340" s="113"/>
      <c r="F1340" s="128"/>
    </row>
    <row r="1341" spans="1:6" s="114" customFormat="1" x14ac:dyDescent="0.2">
      <c r="A1341" s="237"/>
      <c r="B1341" s="125"/>
      <c r="C1341" s="128"/>
      <c r="D1341" s="112"/>
      <c r="E1341" s="113"/>
      <c r="F1341" s="128"/>
    </row>
    <row r="1342" spans="1:6" s="114" customFormat="1" x14ac:dyDescent="0.2">
      <c r="A1342" s="127"/>
      <c r="B1342" s="125"/>
      <c r="C1342" s="128"/>
      <c r="D1342" s="112"/>
      <c r="E1342" s="113"/>
      <c r="F1342" s="128"/>
    </row>
    <row r="1343" spans="1:6" s="114" customFormat="1" x14ac:dyDescent="0.2">
      <c r="A1343" s="237"/>
      <c r="B1343" s="125"/>
      <c r="C1343" s="128"/>
      <c r="D1343" s="112"/>
      <c r="E1343" s="113"/>
      <c r="F1343" s="128"/>
    </row>
    <row r="1344" spans="1:6" s="114" customFormat="1" x14ac:dyDescent="0.2">
      <c r="A1344" s="127"/>
      <c r="B1344" s="125"/>
      <c r="C1344" s="128"/>
      <c r="D1344" s="112"/>
      <c r="E1344" s="113"/>
      <c r="F1344" s="128"/>
    </row>
    <row r="1345" spans="1:6" s="114" customFormat="1" x14ac:dyDescent="0.2">
      <c r="A1345" s="127"/>
      <c r="B1345" s="125"/>
      <c r="C1345" s="128"/>
      <c r="D1345" s="112"/>
      <c r="E1345" s="113"/>
      <c r="F1345" s="128"/>
    </row>
    <row r="1346" spans="1:6" s="114" customFormat="1" x14ac:dyDescent="0.2">
      <c r="A1346" s="127"/>
      <c r="B1346" s="125"/>
      <c r="C1346" s="128"/>
      <c r="D1346" s="112"/>
      <c r="E1346" s="113"/>
      <c r="F1346" s="128"/>
    </row>
    <row r="1347" spans="1:6" s="114" customFormat="1" x14ac:dyDescent="0.2">
      <c r="A1347" s="127"/>
      <c r="B1347" s="125"/>
      <c r="C1347" s="128"/>
      <c r="D1347" s="112"/>
      <c r="E1347" s="113"/>
      <c r="F1347" s="128"/>
    </row>
    <row r="1348" spans="1:6" s="114" customFormat="1" x14ac:dyDescent="0.2">
      <c r="A1348" s="127"/>
      <c r="B1348" s="125"/>
      <c r="C1348" s="128"/>
      <c r="D1348" s="112"/>
      <c r="E1348" s="113"/>
      <c r="F1348" s="128"/>
    </row>
    <row r="1349" spans="1:6" s="114" customFormat="1" x14ac:dyDescent="0.2">
      <c r="A1349" s="127"/>
      <c r="B1349" s="320"/>
      <c r="C1349" s="128"/>
      <c r="D1349" s="112"/>
      <c r="E1349" s="113"/>
      <c r="F1349" s="128"/>
    </row>
    <row r="1350" spans="1:6" s="114" customFormat="1" x14ac:dyDescent="0.2">
      <c r="A1350" s="236"/>
      <c r="B1350" s="125"/>
      <c r="C1350" s="128"/>
      <c r="D1350" s="112"/>
      <c r="E1350" s="113"/>
      <c r="F1350" s="128"/>
    </row>
    <row r="1351" spans="1:6" s="114" customFormat="1" x14ac:dyDescent="0.2">
      <c r="A1351" s="236"/>
      <c r="B1351" s="320"/>
      <c r="C1351" s="128"/>
      <c r="D1351" s="112"/>
      <c r="E1351" s="113"/>
      <c r="F1351" s="128"/>
    </row>
    <row r="1352" spans="1:6" s="114" customFormat="1" x14ac:dyDescent="0.2">
      <c r="A1352" s="236"/>
      <c r="B1352" s="320"/>
      <c r="C1352" s="128"/>
      <c r="D1352" s="112"/>
      <c r="E1352" s="113"/>
      <c r="F1352" s="128"/>
    </row>
    <row r="1353" spans="1:6" s="114" customFormat="1" x14ac:dyDescent="0.2">
      <c r="A1353" s="236"/>
      <c r="B1353" s="125"/>
      <c r="C1353" s="128"/>
      <c r="D1353" s="112"/>
      <c r="E1353" s="113"/>
      <c r="F1353" s="128"/>
    </row>
    <row r="1354" spans="1:6" s="114" customFormat="1" x14ac:dyDescent="0.2">
      <c r="A1354" s="236"/>
      <c r="B1354" s="320"/>
      <c r="C1354" s="128"/>
      <c r="D1354" s="112"/>
      <c r="E1354" s="113"/>
      <c r="F1354" s="128"/>
    </row>
    <row r="1355" spans="1:6" s="114" customFormat="1" x14ac:dyDescent="0.2">
      <c r="A1355" s="236"/>
      <c r="B1355" s="125"/>
      <c r="C1355" s="128"/>
      <c r="D1355" s="112"/>
      <c r="E1355" s="113"/>
      <c r="F1355" s="128"/>
    </row>
    <row r="1356" spans="1:6" s="114" customFormat="1" x14ac:dyDescent="0.2">
      <c r="A1356" s="236"/>
      <c r="B1356" s="320"/>
      <c r="C1356" s="128"/>
      <c r="D1356" s="112"/>
      <c r="E1356" s="113"/>
      <c r="F1356" s="128"/>
    </row>
    <row r="1357" spans="1:6" s="114" customFormat="1" x14ac:dyDescent="0.2">
      <c r="A1357" s="236"/>
      <c r="B1357" s="125"/>
      <c r="C1357" s="128"/>
      <c r="D1357" s="112"/>
      <c r="E1357" s="113"/>
      <c r="F1357" s="128"/>
    </row>
    <row r="1358" spans="1:6" s="114" customFormat="1" x14ac:dyDescent="0.2">
      <c r="A1358" s="236"/>
      <c r="B1358" s="320"/>
      <c r="C1358" s="128"/>
      <c r="D1358" s="112"/>
      <c r="E1358" s="113"/>
      <c r="F1358" s="128"/>
    </row>
    <row r="1359" spans="1:6" s="114" customFormat="1" x14ac:dyDescent="0.2">
      <c r="A1359" s="236"/>
      <c r="B1359" s="320"/>
      <c r="C1359" s="128"/>
      <c r="D1359" s="112"/>
      <c r="E1359" s="113"/>
      <c r="F1359" s="128"/>
    </row>
    <row r="1360" spans="1:6" s="114" customFormat="1" x14ac:dyDescent="0.2">
      <c r="A1360" s="236"/>
      <c r="B1360" s="125"/>
      <c r="C1360" s="128"/>
      <c r="D1360" s="112"/>
      <c r="E1360" s="113"/>
      <c r="F1360" s="128"/>
    </row>
    <row r="1361" spans="1:6" s="114" customFormat="1" x14ac:dyDescent="0.2">
      <c r="A1361" s="236"/>
      <c r="B1361" s="320"/>
      <c r="C1361" s="128"/>
      <c r="D1361" s="112"/>
      <c r="E1361" s="113"/>
      <c r="F1361" s="128"/>
    </row>
    <row r="1362" spans="1:6" s="114" customFormat="1" x14ac:dyDescent="0.2">
      <c r="A1362" s="236"/>
      <c r="B1362" s="125"/>
      <c r="C1362" s="128"/>
      <c r="D1362" s="112"/>
      <c r="E1362" s="113"/>
      <c r="F1362" s="128"/>
    </row>
    <row r="1363" spans="1:6" s="114" customFormat="1" x14ac:dyDescent="0.2">
      <c r="A1363" s="236"/>
      <c r="B1363" s="320"/>
      <c r="C1363" s="128"/>
      <c r="D1363" s="112"/>
      <c r="E1363" s="113"/>
      <c r="F1363" s="128"/>
    </row>
    <row r="1364" spans="1:6" s="114" customFormat="1" x14ac:dyDescent="0.2">
      <c r="A1364" s="236"/>
      <c r="B1364" s="125"/>
      <c r="C1364" s="128"/>
      <c r="D1364" s="112"/>
      <c r="E1364" s="113"/>
      <c r="F1364" s="128"/>
    </row>
    <row r="1365" spans="1:6" s="114" customFormat="1" x14ac:dyDescent="0.2">
      <c r="A1365" s="236"/>
      <c r="B1365" s="320"/>
      <c r="C1365" s="128"/>
      <c r="D1365" s="112"/>
      <c r="E1365" s="113"/>
      <c r="F1365" s="128"/>
    </row>
    <row r="1366" spans="1:6" s="114" customFormat="1" x14ac:dyDescent="0.2">
      <c r="A1366" s="236"/>
      <c r="B1366" s="125"/>
      <c r="C1366" s="128"/>
      <c r="D1366" s="112"/>
      <c r="E1366" s="113"/>
      <c r="F1366" s="128"/>
    </row>
    <row r="1367" spans="1:6" s="114" customFormat="1" x14ac:dyDescent="0.2">
      <c r="A1367" s="236"/>
      <c r="B1367" s="125"/>
      <c r="C1367" s="128"/>
      <c r="D1367" s="112"/>
      <c r="E1367" s="113"/>
      <c r="F1367" s="128"/>
    </row>
    <row r="1368" spans="1:6" s="114" customFormat="1" x14ac:dyDescent="0.2">
      <c r="A1368" s="236"/>
      <c r="B1368" s="125"/>
      <c r="C1368" s="128"/>
      <c r="D1368" s="112"/>
      <c r="E1368" s="113"/>
      <c r="F1368" s="128"/>
    </row>
    <row r="1369" spans="1:6" s="114" customFormat="1" x14ac:dyDescent="0.2">
      <c r="A1369" s="236"/>
      <c r="B1369" s="320"/>
      <c r="C1369" s="128"/>
      <c r="D1369" s="112"/>
      <c r="E1369" s="113"/>
      <c r="F1369" s="128"/>
    </row>
    <row r="1370" spans="1:6" s="114" customFormat="1" x14ac:dyDescent="0.2">
      <c r="A1370" s="236"/>
      <c r="B1370" s="125"/>
      <c r="C1370" s="128"/>
      <c r="D1370" s="112"/>
      <c r="E1370" s="113"/>
      <c r="F1370" s="128"/>
    </row>
    <row r="1371" spans="1:6" s="114" customFormat="1" x14ac:dyDescent="0.2">
      <c r="A1371" s="236"/>
      <c r="B1371" s="320"/>
      <c r="C1371" s="128"/>
      <c r="D1371" s="112"/>
      <c r="E1371" s="113"/>
      <c r="F1371" s="128"/>
    </row>
    <row r="1372" spans="1:6" s="114" customFormat="1" x14ac:dyDescent="0.2">
      <c r="A1372" s="236"/>
      <c r="B1372" s="125"/>
      <c r="C1372" s="128"/>
      <c r="D1372" s="112"/>
      <c r="E1372" s="113"/>
      <c r="F1372" s="128"/>
    </row>
    <row r="1373" spans="1:6" s="114" customFormat="1" x14ac:dyDescent="0.2">
      <c r="A1373" s="236"/>
      <c r="B1373" s="320"/>
      <c r="C1373" s="128"/>
      <c r="D1373" s="112"/>
      <c r="E1373" s="113"/>
      <c r="F1373" s="128"/>
    </row>
    <row r="1374" spans="1:6" s="114" customFormat="1" x14ac:dyDescent="0.2">
      <c r="A1374" s="236"/>
      <c r="B1374" s="125"/>
      <c r="C1374" s="128"/>
      <c r="D1374" s="112"/>
      <c r="E1374" s="113"/>
      <c r="F1374" s="128"/>
    </row>
    <row r="1375" spans="1:6" s="114" customFormat="1" x14ac:dyDescent="0.2">
      <c r="A1375" s="236"/>
      <c r="B1375" s="125"/>
      <c r="C1375" s="128"/>
      <c r="D1375" s="112"/>
      <c r="E1375" s="113"/>
      <c r="F1375" s="128"/>
    </row>
    <row r="1376" spans="1:6" s="114" customFormat="1" x14ac:dyDescent="0.2">
      <c r="A1376" s="236"/>
      <c r="B1376" s="320"/>
      <c r="C1376" s="128"/>
      <c r="D1376" s="112"/>
      <c r="E1376" s="113"/>
      <c r="F1376" s="128"/>
    </row>
    <row r="1377" spans="1:6" s="114" customFormat="1" x14ac:dyDescent="0.2">
      <c r="A1377" s="236"/>
      <c r="B1377" s="320"/>
      <c r="C1377" s="128"/>
      <c r="D1377" s="112"/>
      <c r="E1377" s="113"/>
      <c r="F1377" s="128"/>
    </row>
    <row r="1378" spans="1:6" s="114" customFormat="1" x14ac:dyDescent="0.2">
      <c r="A1378" s="236"/>
      <c r="B1378" s="125"/>
      <c r="C1378" s="128"/>
      <c r="D1378" s="112"/>
      <c r="E1378" s="113"/>
      <c r="F1378" s="128"/>
    </row>
    <row r="1379" spans="1:6" s="114" customFormat="1" x14ac:dyDescent="0.2">
      <c r="A1379" s="236"/>
      <c r="B1379" s="125"/>
      <c r="C1379" s="128"/>
      <c r="D1379" s="112"/>
      <c r="E1379" s="113"/>
      <c r="F1379" s="128"/>
    </row>
    <row r="1380" spans="1:6" s="114" customFormat="1" x14ac:dyDescent="0.2">
      <c r="A1380" s="236"/>
      <c r="B1380" s="125"/>
      <c r="C1380" s="128"/>
      <c r="D1380" s="112"/>
      <c r="E1380" s="113"/>
      <c r="F1380" s="128"/>
    </row>
    <row r="1381" spans="1:6" s="114" customFormat="1" x14ac:dyDescent="0.2">
      <c r="A1381" s="236"/>
      <c r="B1381" s="125"/>
      <c r="C1381" s="128"/>
      <c r="D1381" s="112"/>
      <c r="E1381" s="113"/>
      <c r="F1381" s="128"/>
    </row>
    <row r="1382" spans="1:6" s="114" customFormat="1" x14ac:dyDescent="0.2">
      <c r="A1382" s="236"/>
      <c r="B1382" s="125"/>
      <c r="C1382" s="128"/>
      <c r="D1382" s="112"/>
      <c r="E1382" s="113"/>
      <c r="F1382" s="128"/>
    </row>
    <row r="1383" spans="1:6" s="114" customFormat="1" x14ac:dyDescent="0.2">
      <c r="A1383" s="127"/>
      <c r="B1383" s="125"/>
      <c r="C1383" s="128"/>
      <c r="D1383" s="112"/>
      <c r="E1383" s="113"/>
      <c r="F1383" s="128"/>
    </row>
    <row r="1384" spans="1:6" s="114" customFormat="1" x14ac:dyDescent="0.2">
      <c r="A1384" s="127"/>
      <c r="B1384" s="125"/>
      <c r="C1384" s="128"/>
      <c r="D1384" s="112"/>
      <c r="E1384" s="113"/>
      <c r="F1384" s="128"/>
    </row>
    <row r="1385" spans="1:6" s="114" customFormat="1" x14ac:dyDescent="0.2">
      <c r="A1385" s="127"/>
      <c r="B1385" s="125"/>
      <c r="C1385" s="128"/>
      <c r="D1385" s="112"/>
      <c r="E1385" s="113"/>
      <c r="F1385" s="128"/>
    </row>
    <row r="1386" spans="1:6" s="114" customFormat="1" x14ac:dyDescent="0.2">
      <c r="A1386" s="127"/>
      <c r="B1386" s="125"/>
      <c r="C1386" s="128"/>
      <c r="D1386" s="112"/>
      <c r="E1386" s="113"/>
      <c r="F1386" s="128"/>
    </row>
    <row r="1387" spans="1:6" s="114" customFormat="1" x14ac:dyDescent="0.2">
      <c r="A1387" s="127"/>
      <c r="B1387" s="125"/>
      <c r="C1387" s="128"/>
      <c r="D1387" s="112"/>
      <c r="E1387" s="113"/>
      <c r="F1387" s="128"/>
    </row>
    <row r="1388" spans="1:6" s="114" customFormat="1" x14ac:dyDescent="0.2">
      <c r="A1388" s="127"/>
      <c r="B1388" s="125"/>
      <c r="C1388" s="128"/>
      <c r="D1388" s="112"/>
      <c r="E1388" s="113"/>
      <c r="F1388" s="128"/>
    </row>
    <row r="1389" spans="1:6" s="114" customFormat="1" x14ac:dyDescent="0.2">
      <c r="A1389" s="127"/>
      <c r="B1389" s="125"/>
      <c r="C1389" s="128"/>
      <c r="D1389" s="112"/>
      <c r="E1389" s="113"/>
      <c r="F1389" s="128"/>
    </row>
    <row r="1390" spans="1:6" s="114" customFormat="1" x14ac:dyDescent="0.2">
      <c r="A1390" s="127"/>
      <c r="B1390" s="125"/>
      <c r="C1390" s="128"/>
      <c r="D1390" s="112"/>
      <c r="E1390" s="113"/>
      <c r="F1390" s="128"/>
    </row>
    <row r="1391" spans="1:6" s="114" customFormat="1" x14ac:dyDescent="0.2">
      <c r="A1391" s="127"/>
      <c r="B1391" s="125"/>
      <c r="C1391" s="128"/>
      <c r="D1391" s="112"/>
      <c r="E1391" s="113"/>
      <c r="F1391" s="128"/>
    </row>
    <row r="1392" spans="1:6" s="114" customFormat="1" x14ac:dyDescent="0.2">
      <c r="A1392" s="127"/>
      <c r="B1392" s="125"/>
      <c r="C1392" s="128"/>
      <c r="D1392" s="112"/>
      <c r="E1392" s="113"/>
      <c r="F1392" s="128"/>
    </row>
    <row r="1393" spans="1:6" s="114" customFormat="1" x14ac:dyDescent="0.2">
      <c r="A1393" s="127"/>
      <c r="B1393" s="125"/>
      <c r="C1393" s="128"/>
      <c r="D1393" s="112"/>
      <c r="E1393" s="113"/>
      <c r="F1393" s="128"/>
    </row>
    <row r="1394" spans="1:6" s="114" customFormat="1" x14ac:dyDescent="0.2">
      <c r="A1394" s="127"/>
      <c r="B1394" s="125"/>
      <c r="C1394" s="128"/>
      <c r="D1394" s="112"/>
      <c r="E1394" s="113"/>
      <c r="F1394" s="128"/>
    </row>
    <row r="1395" spans="1:6" s="114" customFormat="1" x14ac:dyDescent="0.2">
      <c r="A1395" s="127"/>
      <c r="B1395" s="125"/>
      <c r="C1395" s="128"/>
      <c r="D1395" s="112"/>
      <c r="E1395" s="113"/>
      <c r="F1395" s="128"/>
    </row>
    <row r="1396" spans="1:6" s="114" customFormat="1" x14ac:dyDescent="0.2">
      <c r="A1396" s="127"/>
      <c r="B1396" s="125"/>
      <c r="C1396" s="128"/>
      <c r="D1396" s="112"/>
      <c r="E1396" s="113"/>
      <c r="F1396" s="128"/>
    </row>
    <row r="1397" spans="1:6" s="114" customFormat="1" x14ac:dyDescent="0.2">
      <c r="A1397" s="127"/>
      <c r="B1397" s="125"/>
      <c r="C1397" s="128"/>
      <c r="D1397" s="112"/>
      <c r="E1397" s="113"/>
      <c r="F1397" s="128"/>
    </row>
    <row r="1398" spans="1:6" s="114" customFormat="1" x14ac:dyDescent="0.2">
      <c r="A1398" s="127"/>
      <c r="B1398" s="125"/>
      <c r="C1398" s="128"/>
      <c r="D1398" s="112"/>
      <c r="E1398" s="113"/>
      <c r="F1398" s="128"/>
    </row>
    <row r="1399" spans="1:6" s="114" customFormat="1" x14ac:dyDescent="0.2">
      <c r="A1399" s="127"/>
      <c r="B1399" s="125"/>
      <c r="C1399" s="128"/>
      <c r="D1399" s="112"/>
      <c r="E1399" s="113"/>
      <c r="F1399" s="128"/>
    </row>
    <row r="1400" spans="1:6" s="114" customFormat="1" x14ac:dyDescent="0.2">
      <c r="A1400" s="127"/>
      <c r="B1400" s="125"/>
      <c r="C1400" s="128"/>
      <c r="D1400" s="112"/>
      <c r="E1400" s="113"/>
      <c r="F1400" s="128"/>
    </row>
    <row r="1401" spans="1:6" s="114" customFormat="1" x14ac:dyDescent="0.2">
      <c r="A1401" s="127"/>
      <c r="B1401" s="125"/>
      <c r="C1401" s="128"/>
      <c r="D1401" s="112"/>
      <c r="E1401" s="113"/>
      <c r="F1401" s="128"/>
    </row>
    <row r="1402" spans="1:6" s="114" customFormat="1" x14ac:dyDescent="0.2">
      <c r="A1402" s="127"/>
      <c r="B1402" s="125"/>
      <c r="C1402" s="128"/>
      <c r="D1402" s="112"/>
      <c r="E1402" s="113"/>
      <c r="F1402" s="128"/>
    </row>
    <row r="1403" spans="1:6" s="114" customFormat="1" x14ac:dyDescent="0.2">
      <c r="A1403" s="127"/>
      <c r="B1403" s="125"/>
      <c r="C1403" s="128"/>
      <c r="D1403" s="112"/>
      <c r="E1403" s="113"/>
      <c r="F1403" s="128"/>
    </row>
    <row r="1404" spans="1:6" s="114" customFormat="1" x14ac:dyDescent="0.2">
      <c r="A1404" s="127"/>
      <c r="B1404" s="125"/>
      <c r="C1404" s="128"/>
      <c r="D1404" s="112"/>
      <c r="E1404" s="113"/>
      <c r="F1404" s="128"/>
    </row>
    <row r="1405" spans="1:6" s="114" customFormat="1" x14ac:dyDescent="0.2">
      <c r="A1405" s="127"/>
      <c r="B1405" s="125"/>
      <c r="C1405" s="128"/>
      <c r="D1405" s="112"/>
      <c r="E1405" s="113"/>
      <c r="F1405" s="128"/>
    </row>
    <row r="1406" spans="1:6" s="114" customFormat="1" x14ac:dyDescent="0.2">
      <c r="A1406" s="127"/>
      <c r="B1406" s="125"/>
      <c r="C1406" s="128"/>
      <c r="D1406" s="112"/>
      <c r="E1406" s="113"/>
      <c r="F1406" s="128"/>
    </row>
    <row r="1407" spans="1:6" s="114" customFormat="1" x14ac:dyDescent="0.2">
      <c r="A1407" s="127"/>
      <c r="B1407" s="125"/>
      <c r="C1407" s="128"/>
      <c r="D1407" s="112"/>
      <c r="E1407" s="113"/>
      <c r="F1407" s="128"/>
    </row>
    <row r="1408" spans="1:6" s="114" customFormat="1" x14ac:dyDescent="0.2">
      <c r="A1408" s="127"/>
      <c r="B1408" s="125"/>
      <c r="C1408" s="128"/>
      <c r="D1408" s="112"/>
      <c r="E1408" s="113"/>
      <c r="F1408" s="128"/>
    </row>
    <row r="1409" spans="1:6" s="114" customFormat="1" x14ac:dyDescent="0.2">
      <c r="A1409" s="127"/>
      <c r="B1409" s="125"/>
      <c r="C1409" s="128"/>
      <c r="D1409" s="112"/>
      <c r="E1409" s="113"/>
      <c r="F1409" s="128"/>
    </row>
    <row r="1410" spans="1:6" s="114" customFormat="1" x14ac:dyDescent="0.2">
      <c r="A1410" s="127"/>
      <c r="B1410" s="125"/>
      <c r="C1410" s="128"/>
      <c r="D1410" s="112"/>
      <c r="E1410" s="113"/>
      <c r="F1410" s="128"/>
    </row>
    <row r="1411" spans="1:6" s="114" customFormat="1" x14ac:dyDescent="0.2">
      <c r="A1411" s="127"/>
      <c r="B1411" s="125"/>
      <c r="C1411" s="128"/>
      <c r="D1411" s="112"/>
      <c r="E1411" s="113"/>
      <c r="F1411" s="128"/>
    </row>
    <row r="1412" spans="1:6" s="114" customFormat="1" x14ac:dyDescent="0.2">
      <c r="A1412" s="127"/>
      <c r="B1412" s="125"/>
      <c r="C1412" s="128"/>
      <c r="D1412" s="112"/>
      <c r="E1412" s="113"/>
      <c r="F1412" s="128"/>
    </row>
    <row r="1413" spans="1:6" s="114" customFormat="1" x14ac:dyDescent="0.2">
      <c r="A1413" s="127"/>
      <c r="B1413" s="125"/>
      <c r="C1413" s="128"/>
      <c r="D1413" s="112"/>
      <c r="E1413" s="113"/>
      <c r="F1413" s="128"/>
    </row>
    <row r="1414" spans="1:6" s="114" customFormat="1" x14ac:dyDescent="0.2">
      <c r="A1414" s="127"/>
      <c r="B1414" s="125"/>
      <c r="C1414" s="128"/>
      <c r="D1414" s="112"/>
      <c r="E1414" s="113"/>
      <c r="F1414" s="128"/>
    </row>
    <row r="1415" spans="1:6" s="114" customFormat="1" x14ac:dyDescent="0.2">
      <c r="A1415" s="127"/>
      <c r="B1415" s="125"/>
      <c r="C1415" s="128"/>
      <c r="D1415" s="112"/>
      <c r="E1415" s="113"/>
      <c r="F1415" s="128"/>
    </row>
    <row r="1416" spans="1:6" s="114" customFormat="1" x14ac:dyDescent="0.2">
      <c r="A1416" s="127"/>
      <c r="B1416" s="125"/>
      <c r="C1416" s="128"/>
      <c r="D1416" s="112"/>
      <c r="E1416" s="113"/>
      <c r="F1416" s="128"/>
    </row>
    <row r="1417" spans="1:6" s="114" customFormat="1" x14ac:dyDescent="0.2">
      <c r="A1417" s="127"/>
      <c r="B1417" s="125"/>
      <c r="C1417" s="128"/>
      <c r="D1417" s="112"/>
      <c r="E1417" s="113"/>
      <c r="F1417" s="128"/>
    </row>
    <row r="1418" spans="1:6" s="114" customFormat="1" x14ac:dyDescent="0.2">
      <c r="A1418" s="127"/>
      <c r="B1418" s="125"/>
      <c r="C1418" s="128"/>
      <c r="D1418" s="112"/>
      <c r="E1418" s="113"/>
      <c r="F1418" s="128"/>
    </row>
    <row r="1419" spans="1:6" s="114" customFormat="1" x14ac:dyDescent="0.2">
      <c r="A1419" s="127"/>
      <c r="B1419" s="125"/>
      <c r="C1419" s="128"/>
      <c r="D1419" s="112"/>
      <c r="E1419" s="113"/>
      <c r="F1419" s="128"/>
    </row>
    <row r="1420" spans="1:6" s="114" customFormat="1" x14ac:dyDescent="0.2">
      <c r="A1420" s="127"/>
      <c r="B1420" s="125"/>
      <c r="C1420" s="128"/>
      <c r="D1420" s="112"/>
      <c r="E1420" s="113"/>
      <c r="F1420" s="128"/>
    </row>
    <row r="1421" spans="1:6" s="114" customFormat="1" x14ac:dyDescent="0.2">
      <c r="A1421" s="127"/>
      <c r="B1421" s="125"/>
      <c r="C1421" s="128"/>
      <c r="D1421" s="112"/>
      <c r="E1421" s="113"/>
      <c r="F1421" s="128"/>
    </row>
    <row r="1422" spans="1:6" s="114" customFormat="1" x14ac:dyDescent="0.2">
      <c r="A1422" s="127"/>
      <c r="B1422" s="125"/>
      <c r="C1422" s="128"/>
      <c r="D1422" s="112"/>
      <c r="E1422" s="113"/>
      <c r="F1422" s="128"/>
    </row>
    <row r="1423" spans="1:6" s="114" customFormat="1" x14ac:dyDescent="0.2">
      <c r="A1423" s="127"/>
      <c r="B1423" s="125"/>
      <c r="C1423" s="128"/>
      <c r="D1423" s="112"/>
      <c r="E1423" s="113"/>
      <c r="F1423" s="128"/>
    </row>
    <row r="1424" spans="1:6" s="114" customFormat="1" x14ac:dyDescent="0.2">
      <c r="A1424" s="127"/>
      <c r="B1424" s="125"/>
      <c r="C1424" s="128"/>
      <c r="D1424" s="112"/>
      <c r="E1424" s="113"/>
      <c r="F1424" s="128"/>
    </row>
    <row r="1425" spans="1:6" s="114" customFormat="1" x14ac:dyDescent="0.2">
      <c r="A1425" s="127"/>
      <c r="B1425" s="125"/>
      <c r="C1425" s="128"/>
      <c r="D1425" s="112"/>
      <c r="E1425" s="113"/>
      <c r="F1425" s="128"/>
    </row>
    <row r="1426" spans="1:6" s="114" customFormat="1" x14ac:dyDescent="0.2">
      <c r="A1426" s="127"/>
      <c r="B1426" s="125"/>
      <c r="C1426" s="128"/>
      <c r="D1426" s="112"/>
      <c r="E1426" s="113"/>
      <c r="F1426" s="128"/>
    </row>
    <row r="1427" spans="1:6" s="114" customFormat="1" x14ac:dyDescent="0.2">
      <c r="A1427" s="127"/>
      <c r="B1427" s="125"/>
      <c r="C1427" s="128"/>
      <c r="D1427" s="112"/>
      <c r="E1427" s="113"/>
      <c r="F1427" s="128"/>
    </row>
    <row r="1428" spans="1:6" s="114" customFormat="1" x14ac:dyDescent="0.2">
      <c r="A1428" s="127"/>
      <c r="B1428" s="125"/>
      <c r="C1428" s="128"/>
      <c r="D1428" s="112"/>
      <c r="E1428" s="113"/>
      <c r="F1428" s="128"/>
    </row>
    <row r="1429" spans="1:6" s="114" customFormat="1" x14ac:dyDescent="0.2">
      <c r="A1429" s="127"/>
      <c r="B1429" s="125"/>
      <c r="C1429" s="128"/>
      <c r="D1429" s="112"/>
      <c r="E1429" s="113"/>
      <c r="F1429" s="128"/>
    </row>
    <row r="1430" spans="1:6" s="114" customFormat="1" x14ac:dyDescent="0.2">
      <c r="A1430" s="127"/>
      <c r="B1430" s="125"/>
      <c r="C1430" s="128"/>
      <c r="D1430" s="112"/>
      <c r="E1430" s="113"/>
      <c r="F1430" s="128"/>
    </row>
    <row r="1431" spans="1:6" s="114" customFormat="1" x14ac:dyDescent="0.2">
      <c r="A1431" s="127"/>
      <c r="B1431" s="125"/>
      <c r="C1431" s="128"/>
      <c r="D1431" s="112"/>
      <c r="E1431" s="113"/>
      <c r="F1431" s="128"/>
    </row>
    <row r="1432" spans="1:6" s="114" customFormat="1" x14ac:dyDescent="0.2">
      <c r="A1432" s="127"/>
      <c r="B1432" s="125"/>
      <c r="C1432" s="128"/>
      <c r="D1432" s="112"/>
      <c r="E1432" s="113"/>
      <c r="F1432" s="128"/>
    </row>
    <row r="1433" spans="1:6" s="114" customFormat="1" x14ac:dyDescent="0.2">
      <c r="A1433" s="127"/>
      <c r="B1433" s="125"/>
      <c r="C1433" s="128"/>
      <c r="D1433" s="112"/>
      <c r="E1433" s="113"/>
      <c r="F1433" s="128"/>
    </row>
    <row r="1434" spans="1:6" s="114" customFormat="1" x14ac:dyDescent="0.2">
      <c r="A1434" s="127"/>
      <c r="B1434" s="125"/>
      <c r="C1434" s="128"/>
      <c r="D1434" s="112"/>
      <c r="E1434" s="113"/>
      <c r="F1434" s="128"/>
    </row>
    <row r="1435" spans="1:6" s="114" customFormat="1" x14ac:dyDescent="0.2">
      <c r="A1435" s="127"/>
      <c r="B1435" s="125"/>
      <c r="C1435" s="128"/>
      <c r="D1435" s="112"/>
      <c r="E1435" s="113"/>
      <c r="F1435" s="128"/>
    </row>
    <row r="1436" spans="1:6" s="114" customFormat="1" x14ac:dyDescent="0.2">
      <c r="A1436" s="127"/>
      <c r="B1436" s="125"/>
      <c r="C1436" s="128"/>
      <c r="D1436" s="112"/>
      <c r="E1436" s="113"/>
      <c r="F1436" s="128"/>
    </row>
    <row r="1437" spans="1:6" s="114" customFormat="1" x14ac:dyDescent="0.2">
      <c r="A1437" s="127"/>
      <c r="B1437" s="125"/>
      <c r="C1437" s="128"/>
      <c r="D1437" s="112"/>
      <c r="E1437" s="113"/>
      <c r="F1437" s="128"/>
    </row>
    <row r="1438" spans="1:6" s="114" customFormat="1" x14ac:dyDescent="0.2">
      <c r="A1438" s="127"/>
      <c r="B1438" s="125"/>
      <c r="C1438" s="128"/>
      <c r="D1438" s="112"/>
      <c r="E1438" s="113"/>
      <c r="F1438" s="128"/>
    </row>
    <row r="1439" spans="1:6" s="114" customFormat="1" x14ac:dyDescent="0.2">
      <c r="A1439" s="127"/>
      <c r="B1439" s="125"/>
      <c r="C1439" s="128"/>
      <c r="D1439" s="112"/>
      <c r="E1439" s="113"/>
      <c r="F1439" s="128"/>
    </row>
    <row r="1440" spans="1:6" s="114" customFormat="1" x14ac:dyDescent="0.2">
      <c r="A1440" s="127"/>
      <c r="B1440" s="125"/>
      <c r="C1440" s="128"/>
      <c r="D1440" s="112"/>
      <c r="E1440" s="113"/>
      <c r="F1440" s="128"/>
    </row>
    <row r="1441" spans="1:6" s="114" customFormat="1" x14ac:dyDescent="0.2">
      <c r="A1441" s="127"/>
      <c r="B1441" s="125"/>
      <c r="C1441" s="128"/>
      <c r="D1441" s="112"/>
      <c r="E1441" s="113"/>
      <c r="F1441" s="128"/>
    </row>
    <row r="1442" spans="1:6" s="114" customFormat="1" x14ac:dyDescent="0.2">
      <c r="A1442" s="127"/>
      <c r="B1442" s="125"/>
      <c r="C1442" s="128"/>
      <c r="D1442" s="112"/>
      <c r="E1442" s="113"/>
      <c r="F1442" s="128"/>
    </row>
    <row r="1443" spans="1:6" s="114" customFormat="1" x14ac:dyDescent="0.2">
      <c r="A1443" s="127"/>
      <c r="B1443" s="125"/>
      <c r="C1443" s="128"/>
      <c r="D1443" s="112"/>
      <c r="E1443" s="113"/>
      <c r="F1443" s="128"/>
    </row>
    <row r="1444" spans="1:6" s="114" customFormat="1" x14ac:dyDescent="0.2">
      <c r="A1444" s="127"/>
      <c r="B1444" s="125"/>
      <c r="C1444" s="128"/>
      <c r="D1444" s="112"/>
      <c r="E1444" s="113"/>
      <c r="F1444" s="128"/>
    </row>
    <row r="1445" spans="1:6" s="114" customFormat="1" x14ac:dyDescent="0.2">
      <c r="A1445" s="127"/>
      <c r="B1445" s="125"/>
      <c r="C1445" s="128"/>
      <c r="D1445" s="112"/>
      <c r="E1445" s="113"/>
      <c r="F1445" s="128"/>
    </row>
    <row r="1446" spans="1:6" s="114" customFormat="1" x14ac:dyDescent="0.2">
      <c r="A1446" s="127"/>
      <c r="B1446" s="125"/>
      <c r="C1446" s="128"/>
      <c r="D1446" s="112"/>
      <c r="E1446" s="113"/>
      <c r="F1446" s="128"/>
    </row>
    <row r="1447" spans="1:6" s="114" customFormat="1" x14ac:dyDescent="0.2">
      <c r="A1447" s="127"/>
      <c r="B1447" s="125"/>
      <c r="C1447" s="128"/>
      <c r="D1447" s="112"/>
      <c r="E1447" s="113"/>
      <c r="F1447" s="128"/>
    </row>
    <row r="1448" spans="1:6" s="114" customFormat="1" x14ac:dyDescent="0.2">
      <c r="A1448" s="127"/>
      <c r="B1448" s="125"/>
      <c r="C1448" s="128"/>
      <c r="D1448" s="112"/>
      <c r="E1448" s="113"/>
      <c r="F1448" s="128"/>
    </row>
    <row r="1449" spans="1:6" s="114" customFormat="1" x14ac:dyDescent="0.2">
      <c r="A1449" s="127"/>
      <c r="B1449" s="125"/>
      <c r="C1449" s="128"/>
      <c r="D1449" s="112"/>
      <c r="E1449" s="113"/>
      <c r="F1449" s="128"/>
    </row>
    <row r="1450" spans="1:6" s="114" customFormat="1" x14ac:dyDescent="0.2">
      <c r="A1450" s="127"/>
      <c r="B1450" s="125"/>
      <c r="C1450" s="128"/>
      <c r="D1450" s="112"/>
      <c r="E1450" s="113"/>
      <c r="F1450" s="128"/>
    </row>
    <row r="1451" spans="1:6" s="114" customFormat="1" x14ac:dyDescent="0.2">
      <c r="A1451" s="127"/>
      <c r="B1451" s="125"/>
      <c r="C1451" s="128"/>
      <c r="D1451" s="112"/>
      <c r="E1451" s="113"/>
      <c r="F1451" s="128"/>
    </row>
    <row r="1452" spans="1:6" s="114" customFormat="1" x14ac:dyDescent="0.2">
      <c r="A1452" s="127"/>
      <c r="B1452" s="125"/>
      <c r="C1452" s="128"/>
      <c r="D1452" s="112"/>
      <c r="E1452" s="113"/>
      <c r="F1452" s="128"/>
    </row>
    <row r="1453" spans="1:6" s="114" customFormat="1" x14ac:dyDescent="0.2">
      <c r="A1453" s="127"/>
      <c r="B1453" s="125"/>
      <c r="C1453" s="128"/>
      <c r="D1453" s="112"/>
      <c r="E1453" s="113"/>
      <c r="F1453" s="128"/>
    </row>
    <row r="1454" spans="1:6" s="114" customFormat="1" x14ac:dyDescent="0.2">
      <c r="A1454" s="127"/>
      <c r="B1454" s="125"/>
      <c r="C1454" s="128"/>
      <c r="D1454" s="112"/>
      <c r="E1454" s="113"/>
      <c r="F1454" s="128"/>
    </row>
    <row r="1455" spans="1:6" s="114" customFormat="1" x14ac:dyDescent="0.2">
      <c r="A1455" s="127"/>
      <c r="B1455" s="125"/>
      <c r="C1455" s="128"/>
      <c r="D1455" s="112"/>
      <c r="E1455" s="113"/>
      <c r="F1455" s="128"/>
    </row>
    <row r="1456" spans="1:6" s="114" customFormat="1" x14ac:dyDescent="0.2">
      <c r="A1456" s="127"/>
      <c r="B1456" s="125"/>
      <c r="C1456" s="128"/>
      <c r="D1456" s="112"/>
      <c r="E1456" s="113"/>
      <c r="F1456" s="128"/>
    </row>
    <row r="1457" spans="1:6" s="114" customFormat="1" x14ac:dyDescent="0.2">
      <c r="A1457" s="127"/>
      <c r="B1457" s="125"/>
      <c r="C1457" s="128"/>
      <c r="D1457" s="112"/>
      <c r="E1457" s="113"/>
      <c r="F1457" s="128"/>
    </row>
    <row r="1458" spans="1:6" s="114" customFormat="1" x14ac:dyDescent="0.2">
      <c r="A1458" s="127"/>
      <c r="B1458" s="125"/>
      <c r="C1458" s="128"/>
      <c r="D1458" s="112"/>
      <c r="E1458" s="113"/>
      <c r="F1458" s="128"/>
    </row>
    <row r="1459" spans="1:6" s="114" customFormat="1" x14ac:dyDescent="0.2">
      <c r="A1459" s="127"/>
      <c r="B1459" s="125"/>
      <c r="C1459" s="128"/>
      <c r="D1459" s="112"/>
      <c r="E1459" s="113"/>
      <c r="F1459" s="128"/>
    </row>
    <row r="1460" spans="1:6" s="114" customFormat="1" x14ac:dyDescent="0.2">
      <c r="A1460" s="127"/>
      <c r="B1460" s="125"/>
      <c r="C1460" s="128"/>
      <c r="D1460" s="112"/>
      <c r="E1460" s="113"/>
      <c r="F1460" s="128"/>
    </row>
    <row r="1461" spans="1:6" s="114" customFormat="1" x14ac:dyDescent="0.2">
      <c r="A1461" s="127"/>
      <c r="B1461" s="125"/>
      <c r="C1461" s="128"/>
      <c r="D1461" s="112"/>
      <c r="E1461" s="113"/>
      <c r="F1461" s="128"/>
    </row>
    <row r="1462" spans="1:6" s="114" customFormat="1" x14ac:dyDescent="0.2">
      <c r="A1462" s="127"/>
      <c r="B1462" s="125"/>
      <c r="C1462" s="128"/>
      <c r="D1462" s="112"/>
      <c r="E1462" s="113"/>
      <c r="F1462" s="128"/>
    </row>
    <row r="1463" spans="1:6" s="114" customFormat="1" x14ac:dyDescent="0.2">
      <c r="A1463" s="127"/>
      <c r="B1463" s="125"/>
      <c r="C1463" s="128"/>
      <c r="D1463" s="112"/>
      <c r="E1463" s="113"/>
      <c r="F1463" s="128"/>
    </row>
    <row r="1464" spans="1:6" s="114" customFormat="1" x14ac:dyDescent="0.2">
      <c r="A1464" s="127"/>
      <c r="B1464" s="125"/>
      <c r="C1464" s="128"/>
      <c r="D1464" s="112"/>
      <c r="E1464" s="113"/>
      <c r="F1464" s="128"/>
    </row>
    <row r="1465" spans="1:6" s="114" customFormat="1" x14ac:dyDescent="0.2">
      <c r="A1465" s="127"/>
      <c r="B1465" s="125"/>
      <c r="C1465" s="128"/>
      <c r="D1465" s="112"/>
      <c r="E1465" s="113"/>
      <c r="F1465" s="128"/>
    </row>
    <row r="1466" spans="1:6" s="114" customFormat="1" x14ac:dyDescent="0.2">
      <c r="A1466" s="127"/>
      <c r="B1466" s="125"/>
      <c r="C1466" s="128"/>
      <c r="D1466" s="112"/>
      <c r="E1466" s="113"/>
      <c r="F1466" s="128"/>
    </row>
    <row r="1467" spans="1:6" s="114" customFormat="1" x14ac:dyDescent="0.2">
      <c r="A1467" s="127"/>
      <c r="B1467" s="125"/>
      <c r="C1467" s="128"/>
      <c r="D1467" s="112"/>
      <c r="E1467" s="113"/>
      <c r="F1467" s="128"/>
    </row>
    <row r="1468" spans="1:6" s="114" customFormat="1" x14ac:dyDescent="0.2">
      <c r="A1468" s="127"/>
      <c r="B1468" s="125"/>
      <c r="C1468" s="128"/>
      <c r="D1468" s="112"/>
      <c r="E1468" s="113"/>
      <c r="F1468" s="128"/>
    </row>
    <row r="1469" spans="1:6" s="114" customFormat="1" x14ac:dyDescent="0.2">
      <c r="A1469" s="127"/>
      <c r="B1469" s="125"/>
      <c r="C1469" s="128"/>
      <c r="D1469" s="112"/>
      <c r="E1469" s="113"/>
      <c r="F1469" s="128"/>
    </row>
    <row r="1470" spans="1:6" s="114" customFormat="1" x14ac:dyDescent="0.2">
      <c r="A1470" s="127"/>
      <c r="B1470" s="125"/>
      <c r="C1470" s="128"/>
      <c r="D1470" s="112"/>
      <c r="E1470" s="113"/>
      <c r="F1470" s="128"/>
    </row>
    <row r="1471" spans="1:6" s="114" customFormat="1" x14ac:dyDescent="0.2">
      <c r="A1471" s="127"/>
      <c r="B1471" s="125"/>
      <c r="C1471" s="128"/>
      <c r="D1471" s="112"/>
      <c r="E1471" s="113"/>
      <c r="F1471" s="128"/>
    </row>
    <row r="1472" spans="1:6" s="114" customFormat="1" x14ac:dyDescent="0.2">
      <c r="A1472" s="127"/>
      <c r="B1472" s="125"/>
      <c r="C1472" s="128"/>
      <c r="D1472" s="112"/>
      <c r="E1472" s="113"/>
      <c r="F1472" s="128"/>
    </row>
    <row r="1473" spans="1:6" s="114" customFormat="1" x14ac:dyDescent="0.2">
      <c r="A1473" s="127"/>
      <c r="B1473" s="125"/>
      <c r="C1473" s="128"/>
      <c r="D1473" s="112"/>
      <c r="E1473" s="113"/>
      <c r="F1473" s="128"/>
    </row>
    <row r="1474" spans="1:6" s="114" customFormat="1" x14ac:dyDescent="0.2">
      <c r="A1474" s="127"/>
      <c r="B1474" s="125"/>
      <c r="C1474" s="128"/>
      <c r="D1474" s="112"/>
      <c r="E1474" s="113"/>
      <c r="F1474" s="128"/>
    </row>
    <row r="1475" spans="1:6" s="114" customFormat="1" x14ac:dyDescent="0.2">
      <c r="A1475" s="127"/>
      <c r="B1475" s="125"/>
      <c r="C1475" s="128"/>
      <c r="D1475" s="112"/>
      <c r="E1475" s="113"/>
      <c r="F1475" s="128"/>
    </row>
    <row r="1476" spans="1:6" s="114" customFormat="1" x14ac:dyDescent="0.2">
      <c r="A1476" s="127"/>
      <c r="B1476" s="125"/>
      <c r="C1476" s="128"/>
      <c r="D1476" s="112"/>
      <c r="E1476" s="113"/>
      <c r="F1476" s="128"/>
    </row>
    <row r="1477" spans="1:6" s="114" customFormat="1" x14ac:dyDescent="0.2">
      <c r="A1477" s="127"/>
      <c r="B1477" s="125"/>
      <c r="C1477" s="128"/>
      <c r="D1477" s="112"/>
      <c r="E1477" s="113"/>
      <c r="F1477" s="128"/>
    </row>
    <row r="1478" spans="1:6" s="114" customFormat="1" x14ac:dyDescent="0.2">
      <c r="A1478" s="127"/>
      <c r="B1478" s="125"/>
      <c r="C1478" s="128"/>
      <c r="D1478" s="112"/>
      <c r="E1478" s="113"/>
      <c r="F1478" s="128"/>
    </row>
    <row r="1479" spans="1:6" s="114" customFormat="1" x14ac:dyDescent="0.2">
      <c r="A1479" s="127"/>
      <c r="B1479" s="125"/>
      <c r="C1479" s="128"/>
      <c r="D1479" s="112"/>
      <c r="E1479" s="113"/>
      <c r="F1479" s="128"/>
    </row>
    <row r="1480" spans="1:6" s="114" customFormat="1" x14ac:dyDescent="0.2">
      <c r="A1480" s="127"/>
      <c r="B1480" s="125"/>
      <c r="C1480" s="128"/>
      <c r="D1480" s="112"/>
      <c r="E1480" s="113"/>
      <c r="F1480" s="128"/>
    </row>
    <row r="1481" spans="1:6" s="114" customFormat="1" x14ac:dyDescent="0.2">
      <c r="A1481" s="127"/>
      <c r="B1481" s="125"/>
      <c r="C1481" s="128"/>
      <c r="D1481" s="112"/>
      <c r="E1481" s="113"/>
      <c r="F1481" s="128"/>
    </row>
    <row r="1482" spans="1:6" s="114" customFormat="1" x14ac:dyDescent="0.2">
      <c r="A1482" s="127"/>
      <c r="B1482" s="125"/>
      <c r="C1482" s="128"/>
      <c r="D1482" s="112"/>
      <c r="E1482" s="113"/>
      <c r="F1482" s="128"/>
    </row>
    <row r="1483" spans="1:6" s="114" customFormat="1" x14ac:dyDescent="0.2">
      <c r="A1483" s="127"/>
      <c r="B1483" s="125"/>
      <c r="C1483" s="128"/>
      <c r="D1483" s="112"/>
      <c r="E1483" s="113"/>
      <c r="F1483" s="128"/>
    </row>
    <row r="1484" spans="1:6" s="114" customFormat="1" x14ac:dyDescent="0.2">
      <c r="A1484" s="127"/>
      <c r="B1484" s="125"/>
      <c r="C1484" s="128"/>
      <c r="D1484" s="112"/>
      <c r="E1484" s="113"/>
      <c r="F1484" s="128"/>
    </row>
    <row r="1485" spans="1:6" s="114" customFormat="1" x14ac:dyDescent="0.2">
      <c r="A1485" s="127"/>
      <c r="B1485" s="125"/>
      <c r="C1485" s="128"/>
      <c r="D1485" s="112"/>
      <c r="E1485" s="113"/>
      <c r="F1485" s="128"/>
    </row>
    <row r="1486" spans="1:6" s="114" customFormat="1" x14ac:dyDescent="0.2">
      <c r="A1486" s="127"/>
      <c r="B1486" s="125"/>
      <c r="C1486" s="128"/>
      <c r="D1486" s="112"/>
      <c r="E1486" s="113"/>
      <c r="F1486" s="128"/>
    </row>
    <row r="1487" spans="1:6" s="114" customFormat="1" x14ac:dyDescent="0.2">
      <c r="A1487" s="127"/>
      <c r="B1487" s="125"/>
      <c r="C1487" s="128"/>
      <c r="D1487" s="112"/>
      <c r="E1487" s="113"/>
      <c r="F1487" s="128"/>
    </row>
    <row r="1488" spans="1:6" s="114" customFormat="1" x14ac:dyDescent="0.2">
      <c r="A1488" s="127"/>
      <c r="B1488" s="125"/>
      <c r="C1488" s="128"/>
      <c r="D1488" s="112"/>
      <c r="E1488" s="113"/>
      <c r="F1488" s="128"/>
    </row>
    <row r="1489" spans="1:6" s="114" customFormat="1" x14ac:dyDescent="0.2">
      <c r="A1489" s="127"/>
      <c r="B1489" s="125"/>
      <c r="C1489" s="128"/>
      <c r="D1489" s="112"/>
      <c r="E1489" s="113"/>
      <c r="F1489" s="128"/>
    </row>
    <row r="1490" spans="1:6" s="114" customFormat="1" x14ac:dyDescent="0.2">
      <c r="A1490" s="127"/>
      <c r="B1490" s="125"/>
      <c r="C1490" s="128"/>
      <c r="D1490" s="112"/>
      <c r="E1490" s="113"/>
      <c r="F1490" s="128"/>
    </row>
    <row r="1491" spans="1:6" s="114" customFormat="1" x14ac:dyDescent="0.2">
      <c r="A1491" s="127"/>
      <c r="B1491" s="125"/>
      <c r="C1491" s="128"/>
      <c r="D1491" s="112"/>
      <c r="E1491" s="113"/>
      <c r="F1491" s="128"/>
    </row>
    <row r="1492" spans="1:6" s="114" customFormat="1" x14ac:dyDescent="0.2">
      <c r="A1492" s="127"/>
      <c r="B1492" s="125"/>
      <c r="C1492" s="128"/>
      <c r="D1492" s="112"/>
      <c r="E1492" s="113"/>
      <c r="F1492" s="128"/>
    </row>
    <row r="1493" spans="1:6" s="114" customFormat="1" x14ac:dyDescent="0.2">
      <c r="A1493" s="127"/>
      <c r="B1493" s="125"/>
      <c r="C1493" s="128"/>
      <c r="D1493" s="112"/>
      <c r="E1493" s="113"/>
      <c r="F1493" s="128"/>
    </row>
    <row r="1494" spans="1:6" s="114" customFormat="1" x14ac:dyDescent="0.2">
      <c r="A1494" s="127"/>
      <c r="B1494" s="125"/>
      <c r="C1494" s="128"/>
      <c r="D1494" s="112"/>
      <c r="E1494" s="113"/>
      <c r="F1494" s="128"/>
    </row>
    <row r="1495" spans="1:6" s="114" customFormat="1" x14ac:dyDescent="0.2">
      <c r="A1495" s="127"/>
      <c r="B1495" s="125"/>
      <c r="C1495" s="128"/>
      <c r="D1495" s="112"/>
      <c r="E1495" s="113"/>
      <c r="F1495" s="128"/>
    </row>
    <row r="1496" spans="1:6" s="114" customFormat="1" x14ac:dyDescent="0.2">
      <c r="A1496" s="127"/>
      <c r="B1496" s="125"/>
      <c r="C1496" s="128"/>
      <c r="D1496" s="112"/>
      <c r="E1496" s="113"/>
      <c r="F1496" s="128"/>
    </row>
    <row r="1497" spans="1:6" s="114" customFormat="1" x14ac:dyDescent="0.2">
      <c r="A1497" s="127"/>
      <c r="B1497" s="125"/>
      <c r="C1497" s="128"/>
      <c r="D1497" s="112"/>
      <c r="E1497" s="113"/>
      <c r="F1497" s="128"/>
    </row>
    <row r="1498" spans="1:6" s="114" customFormat="1" x14ac:dyDescent="0.2">
      <c r="A1498" s="127"/>
      <c r="B1498" s="125"/>
      <c r="C1498" s="128"/>
      <c r="D1498" s="112"/>
      <c r="E1498" s="113"/>
      <c r="F1498" s="128"/>
    </row>
    <row r="1499" spans="1:6" s="114" customFormat="1" x14ac:dyDescent="0.2">
      <c r="A1499" s="127"/>
      <c r="B1499" s="125"/>
      <c r="C1499" s="128"/>
      <c r="D1499" s="112"/>
      <c r="E1499" s="113"/>
      <c r="F1499" s="128"/>
    </row>
    <row r="1500" spans="1:6" s="114" customFormat="1" x14ac:dyDescent="0.2">
      <c r="A1500" s="127"/>
      <c r="B1500" s="125"/>
      <c r="C1500" s="128"/>
      <c r="D1500" s="112"/>
      <c r="E1500" s="113"/>
      <c r="F1500" s="128"/>
    </row>
    <row r="1501" spans="1:6" s="114" customFormat="1" x14ac:dyDescent="0.2">
      <c r="A1501" s="127"/>
      <c r="B1501" s="125"/>
      <c r="C1501" s="128"/>
      <c r="D1501" s="112"/>
      <c r="E1501" s="113"/>
      <c r="F1501" s="128"/>
    </row>
    <row r="1502" spans="1:6" s="114" customFormat="1" x14ac:dyDescent="0.2">
      <c r="A1502" s="127"/>
      <c r="B1502" s="125"/>
      <c r="C1502" s="128"/>
      <c r="D1502" s="112"/>
      <c r="E1502" s="113"/>
      <c r="F1502" s="128"/>
    </row>
    <row r="1503" spans="1:6" s="114" customFormat="1" x14ac:dyDescent="0.2">
      <c r="A1503" s="127"/>
      <c r="B1503" s="125"/>
      <c r="C1503" s="128"/>
      <c r="D1503" s="112"/>
      <c r="E1503" s="113"/>
      <c r="F1503" s="128"/>
    </row>
    <row r="1504" spans="1:6" s="114" customFormat="1" x14ac:dyDescent="0.2">
      <c r="A1504" s="127"/>
      <c r="B1504" s="125"/>
      <c r="C1504" s="128"/>
      <c r="D1504" s="112"/>
      <c r="E1504" s="113"/>
      <c r="F1504" s="128"/>
    </row>
    <row r="1505" spans="1:6" s="114" customFormat="1" x14ac:dyDescent="0.2">
      <c r="A1505" s="127"/>
      <c r="B1505" s="125"/>
      <c r="C1505" s="128"/>
      <c r="D1505" s="112"/>
      <c r="E1505" s="113"/>
      <c r="F1505" s="128"/>
    </row>
    <row r="1506" spans="1:6" s="114" customFormat="1" x14ac:dyDescent="0.2">
      <c r="A1506" s="127"/>
      <c r="B1506" s="125"/>
      <c r="C1506" s="128"/>
      <c r="D1506" s="112"/>
      <c r="E1506" s="113"/>
      <c r="F1506" s="128"/>
    </row>
    <row r="1507" spans="1:6" s="114" customFormat="1" x14ac:dyDescent="0.2">
      <c r="A1507" s="127"/>
      <c r="B1507" s="125"/>
      <c r="C1507" s="128"/>
      <c r="D1507" s="112"/>
      <c r="E1507" s="113"/>
      <c r="F1507" s="128"/>
    </row>
    <row r="1508" spans="1:6" s="114" customFormat="1" x14ac:dyDescent="0.2">
      <c r="A1508" s="127"/>
      <c r="B1508" s="125"/>
      <c r="C1508" s="128"/>
      <c r="D1508" s="112"/>
      <c r="E1508" s="113"/>
      <c r="F1508" s="128"/>
    </row>
    <row r="1509" spans="1:6" s="114" customFormat="1" x14ac:dyDescent="0.2">
      <c r="A1509" s="127"/>
      <c r="B1509" s="125"/>
      <c r="C1509" s="128"/>
      <c r="D1509" s="112"/>
      <c r="E1509" s="113"/>
      <c r="F1509" s="128"/>
    </row>
    <row r="1510" spans="1:6" s="114" customFormat="1" x14ac:dyDescent="0.2">
      <c r="A1510" s="127"/>
      <c r="B1510" s="125"/>
      <c r="C1510" s="128"/>
      <c r="D1510" s="112"/>
      <c r="E1510" s="113"/>
      <c r="F1510" s="128"/>
    </row>
    <row r="1511" spans="1:6" s="114" customFormat="1" x14ac:dyDescent="0.2">
      <c r="A1511" s="127"/>
      <c r="B1511" s="125"/>
      <c r="C1511" s="128"/>
      <c r="D1511" s="112"/>
      <c r="E1511" s="113"/>
      <c r="F1511" s="128"/>
    </row>
    <row r="1512" spans="1:6" s="114" customFormat="1" x14ac:dyDescent="0.2">
      <c r="A1512" s="127"/>
      <c r="B1512" s="125"/>
      <c r="C1512" s="128"/>
      <c r="D1512" s="112"/>
      <c r="E1512" s="113"/>
      <c r="F1512" s="128"/>
    </row>
    <row r="1513" spans="1:6" s="114" customFormat="1" x14ac:dyDescent="0.2">
      <c r="A1513" s="127"/>
      <c r="B1513" s="125"/>
      <c r="C1513" s="128"/>
      <c r="D1513" s="112"/>
      <c r="E1513" s="113"/>
      <c r="F1513" s="128"/>
    </row>
    <row r="1514" spans="1:6" s="114" customFormat="1" x14ac:dyDescent="0.2">
      <c r="A1514" s="127"/>
      <c r="B1514" s="125"/>
      <c r="C1514" s="128"/>
      <c r="D1514" s="112"/>
      <c r="E1514" s="113"/>
      <c r="F1514" s="128"/>
    </row>
    <row r="1515" spans="1:6" s="114" customFormat="1" x14ac:dyDescent="0.2">
      <c r="A1515" s="127"/>
      <c r="B1515" s="125"/>
      <c r="C1515" s="128"/>
      <c r="D1515" s="112"/>
      <c r="E1515" s="113"/>
      <c r="F1515" s="128"/>
    </row>
    <row r="1516" spans="1:6" s="114" customFormat="1" x14ac:dyDescent="0.2">
      <c r="A1516" s="127"/>
      <c r="B1516" s="125"/>
      <c r="C1516" s="128"/>
      <c r="D1516" s="112"/>
      <c r="E1516" s="113"/>
      <c r="F1516" s="128"/>
    </row>
    <row r="1517" spans="1:6" s="114" customFormat="1" x14ac:dyDescent="0.2">
      <c r="A1517" s="127"/>
      <c r="B1517" s="125"/>
      <c r="C1517" s="128"/>
      <c r="D1517" s="112"/>
      <c r="E1517" s="113"/>
      <c r="F1517" s="128"/>
    </row>
    <row r="1518" spans="1:6" s="114" customFormat="1" x14ac:dyDescent="0.2">
      <c r="A1518" s="127"/>
      <c r="B1518" s="125"/>
      <c r="C1518" s="128"/>
      <c r="D1518" s="112"/>
      <c r="E1518" s="113"/>
      <c r="F1518" s="128"/>
    </row>
    <row r="1519" spans="1:6" s="114" customFormat="1" x14ac:dyDescent="0.2">
      <c r="A1519" s="127"/>
      <c r="B1519" s="125"/>
      <c r="C1519" s="128"/>
      <c r="D1519" s="112"/>
      <c r="E1519" s="113"/>
      <c r="F1519" s="128"/>
    </row>
    <row r="1520" spans="1:6" s="114" customFormat="1" x14ac:dyDescent="0.2">
      <c r="A1520" s="127"/>
      <c r="B1520" s="125"/>
      <c r="C1520" s="128"/>
      <c r="D1520" s="112"/>
      <c r="E1520" s="113"/>
      <c r="F1520" s="128"/>
    </row>
    <row r="1521" spans="1:6" s="114" customFormat="1" x14ac:dyDescent="0.2">
      <c r="A1521" s="127"/>
      <c r="B1521" s="125"/>
      <c r="C1521" s="128"/>
      <c r="D1521" s="112"/>
      <c r="E1521" s="113"/>
      <c r="F1521" s="128"/>
    </row>
    <row r="1522" spans="1:6" s="114" customFormat="1" x14ac:dyDescent="0.2">
      <c r="A1522" s="127"/>
      <c r="B1522" s="125"/>
      <c r="C1522" s="128"/>
      <c r="D1522" s="112"/>
      <c r="E1522" s="113"/>
      <c r="F1522" s="128"/>
    </row>
    <row r="1523" spans="1:6" s="114" customFormat="1" x14ac:dyDescent="0.2">
      <c r="A1523" s="127"/>
      <c r="B1523" s="125"/>
      <c r="C1523" s="128"/>
      <c r="D1523" s="112"/>
      <c r="E1523" s="113"/>
      <c r="F1523" s="128"/>
    </row>
    <row r="1524" spans="1:6" s="114" customFormat="1" x14ac:dyDescent="0.2">
      <c r="A1524" s="127"/>
      <c r="B1524" s="125"/>
      <c r="C1524" s="128"/>
      <c r="D1524" s="112"/>
      <c r="E1524" s="113"/>
      <c r="F1524" s="128"/>
    </row>
    <row r="1525" spans="1:6" s="114" customFormat="1" x14ac:dyDescent="0.2">
      <c r="A1525" s="127"/>
      <c r="B1525" s="125"/>
      <c r="C1525" s="128"/>
      <c r="D1525" s="112"/>
      <c r="E1525" s="113"/>
      <c r="F1525" s="128"/>
    </row>
    <row r="1526" spans="1:6" s="114" customFormat="1" x14ac:dyDescent="0.2">
      <c r="A1526" s="127"/>
      <c r="B1526" s="125"/>
      <c r="C1526" s="128"/>
      <c r="D1526" s="112"/>
      <c r="E1526" s="113"/>
      <c r="F1526" s="128"/>
    </row>
    <row r="1527" spans="1:6" s="114" customFormat="1" x14ac:dyDescent="0.2">
      <c r="A1527" s="127"/>
      <c r="B1527" s="125"/>
      <c r="C1527" s="128"/>
      <c r="D1527" s="112"/>
      <c r="E1527" s="113"/>
      <c r="F1527" s="128"/>
    </row>
    <row r="1528" spans="1:6" s="114" customFormat="1" x14ac:dyDescent="0.2">
      <c r="A1528" s="127"/>
      <c r="B1528" s="125"/>
      <c r="C1528" s="128"/>
      <c r="D1528" s="112"/>
      <c r="E1528" s="113"/>
      <c r="F1528" s="128"/>
    </row>
    <row r="1529" spans="1:6" s="114" customFormat="1" x14ac:dyDescent="0.2">
      <c r="A1529" s="127"/>
      <c r="B1529" s="125"/>
      <c r="C1529" s="128"/>
      <c r="D1529" s="112"/>
      <c r="E1529" s="113"/>
      <c r="F1529" s="128"/>
    </row>
    <row r="1530" spans="1:6" s="114" customFormat="1" x14ac:dyDescent="0.2">
      <c r="A1530" s="127"/>
      <c r="B1530" s="125"/>
      <c r="C1530" s="128"/>
      <c r="D1530" s="112"/>
      <c r="E1530" s="113"/>
      <c r="F1530" s="128"/>
    </row>
    <row r="1531" spans="1:6" s="114" customFormat="1" x14ac:dyDescent="0.2">
      <c r="A1531" s="127"/>
      <c r="B1531" s="125"/>
      <c r="C1531" s="128"/>
      <c r="D1531" s="112"/>
      <c r="E1531" s="113"/>
      <c r="F1531" s="128"/>
    </row>
    <row r="1532" spans="1:6" s="114" customFormat="1" x14ac:dyDescent="0.2">
      <c r="A1532" s="127"/>
      <c r="B1532" s="125"/>
      <c r="C1532" s="128"/>
      <c r="D1532" s="112"/>
      <c r="E1532" s="113"/>
      <c r="F1532" s="128"/>
    </row>
    <row r="1533" spans="1:6" s="114" customFormat="1" x14ac:dyDescent="0.2">
      <c r="A1533" s="127"/>
      <c r="B1533" s="125"/>
      <c r="C1533" s="128"/>
      <c r="D1533" s="112"/>
      <c r="E1533" s="113"/>
      <c r="F1533" s="128"/>
    </row>
    <row r="1534" spans="1:6" s="114" customFormat="1" x14ac:dyDescent="0.2">
      <c r="A1534" s="127"/>
      <c r="B1534" s="125"/>
      <c r="C1534" s="128"/>
      <c r="D1534" s="112"/>
      <c r="E1534" s="113"/>
      <c r="F1534" s="128"/>
    </row>
    <row r="1535" spans="1:6" s="114" customFormat="1" x14ac:dyDescent="0.2">
      <c r="A1535" s="127"/>
      <c r="B1535" s="125"/>
      <c r="C1535" s="128"/>
      <c r="D1535" s="112"/>
      <c r="E1535" s="113"/>
      <c r="F1535" s="128"/>
    </row>
    <row r="1536" spans="1:6" s="114" customFormat="1" x14ac:dyDescent="0.2">
      <c r="A1536" s="127"/>
      <c r="B1536" s="125"/>
      <c r="C1536" s="128"/>
      <c r="D1536" s="112"/>
      <c r="E1536" s="113"/>
      <c r="F1536" s="128"/>
    </row>
    <row r="1537" spans="1:6" s="114" customFormat="1" x14ac:dyDescent="0.2">
      <c r="A1537" s="127"/>
      <c r="B1537" s="125"/>
      <c r="C1537" s="128"/>
      <c r="D1537" s="112"/>
      <c r="E1537" s="113"/>
      <c r="F1537" s="128"/>
    </row>
    <row r="1538" spans="1:6" s="114" customFormat="1" x14ac:dyDescent="0.2">
      <c r="A1538" s="127"/>
      <c r="B1538" s="125"/>
      <c r="C1538" s="128"/>
      <c r="D1538" s="112"/>
      <c r="E1538" s="113"/>
      <c r="F1538" s="128"/>
    </row>
    <row r="1539" spans="1:6" s="114" customFormat="1" x14ac:dyDescent="0.2">
      <c r="A1539" s="127"/>
      <c r="B1539" s="125"/>
      <c r="C1539" s="128"/>
      <c r="D1539" s="112"/>
      <c r="E1539" s="113"/>
      <c r="F1539" s="128"/>
    </row>
    <row r="1540" spans="1:6" s="114" customFormat="1" x14ac:dyDescent="0.2">
      <c r="A1540" s="127"/>
      <c r="B1540" s="125"/>
      <c r="C1540" s="128"/>
      <c r="D1540" s="112"/>
      <c r="E1540" s="113"/>
      <c r="F1540" s="128"/>
    </row>
    <row r="1541" spans="1:6" s="114" customFormat="1" x14ac:dyDescent="0.2">
      <c r="A1541" s="127"/>
      <c r="B1541" s="125"/>
      <c r="C1541" s="128"/>
      <c r="D1541" s="112"/>
      <c r="E1541" s="113"/>
      <c r="F1541" s="128"/>
    </row>
    <row r="1542" spans="1:6" s="114" customFormat="1" x14ac:dyDescent="0.2">
      <c r="A1542" s="127"/>
      <c r="B1542" s="125"/>
      <c r="C1542" s="128"/>
      <c r="D1542" s="112"/>
      <c r="E1542" s="113"/>
      <c r="F1542" s="128"/>
    </row>
    <row r="1543" spans="1:6" s="114" customFormat="1" x14ac:dyDescent="0.2">
      <c r="A1543" s="127"/>
      <c r="B1543" s="125"/>
      <c r="C1543" s="128"/>
      <c r="D1543" s="112"/>
      <c r="E1543" s="113"/>
      <c r="F1543" s="128"/>
    </row>
    <row r="1544" spans="1:6" s="114" customFormat="1" x14ac:dyDescent="0.2">
      <c r="A1544" s="127"/>
      <c r="B1544" s="125"/>
      <c r="C1544" s="128"/>
      <c r="D1544" s="112"/>
      <c r="E1544" s="113"/>
      <c r="F1544" s="128"/>
    </row>
    <row r="1545" spans="1:6" s="114" customFormat="1" x14ac:dyDescent="0.2">
      <c r="A1545" s="127"/>
      <c r="B1545" s="125"/>
      <c r="C1545" s="128"/>
      <c r="D1545" s="112"/>
      <c r="E1545" s="113"/>
      <c r="F1545" s="128"/>
    </row>
    <row r="1546" spans="1:6" s="114" customFormat="1" x14ac:dyDescent="0.2">
      <c r="A1546" s="127"/>
      <c r="B1546" s="125"/>
      <c r="C1546" s="128"/>
      <c r="D1546" s="112"/>
      <c r="E1546" s="113"/>
      <c r="F1546" s="128"/>
    </row>
    <row r="1547" spans="1:6" s="114" customFormat="1" x14ac:dyDescent="0.2">
      <c r="A1547" s="127"/>
      <c r="B1547" s="125"/>
      <c r="C1547" s="128"/>
      <c r="D1547" s="112"/>
      <c r="E1547" s="113"/>
      <c r="F1547" s="128"/>
    </row>
    <row r="1548" spans="1:6" s="114" customFormat="1" x14ac:dyDescent="0.2">
      <c r="A1548" s="127"/>
      <c r="B1548" s="125"/>
      <c r="C1548" s="128"/>
      <c r="D1548" s="112"/>
      <c r="E1548" s="113"/>
      <c r="F1548" s="128"/>
    </row>
    <row r="1549" spans="1:6" s="114" customFormat="1" x14ac:dyDescent="0.2">
      <c r="A1549" s="127"/>
      <c r="B1549" s="125"/>
      <c r="C1549" s="128"/>
      <c r="D1549" s="112"/>
      <c r="E1549" s="113"/>
      <c r="F1549" s="128"/>
    </row>
    <row r="1550" spans="1:6" s="114" customFormat="1" x14ac:dyDescent="0.2">
      <c r="A1550" s="127"/>
      <c r="B1550" s="125"/>
      <c r="C1550" s="128"/>
      <c r="D1550" s="112"/>
      <c r="E1550" s="113"/>
      <c r="F1550" s="128"/>
    </row>
    <row r="1551" spans="1:6" s="114" customFormat="1" x14ac:dyDescent="0.2">
      <c r="A1551" s="127"/>
      <c r="B1551" s="125"/>
      <c r="C1551" s="128"/>
      <c r="D1551" s="112"/>
      <c r="E1551" s="113"/>
      <c r="F1551" s="128"/>
    </row>
    <row r="1552" spans="1:6" s="114" customFormat="1" x14ac:dyDescent="0.2">
      <c r="A1552" s="127"/>
      <c r="B1552" s="125"/>
      <c r="C1552" s="128"/>
      <c r="D1552" s="112"/>
      <c r="E1552" s="113"/>
      <c r="F1552" s="128"/>
    </row>
    <row r="1553" spans="1:6" s="114" customFormat="1" x14ac:dyDescent="0.2">
      <c r="A1553" s="127"/>
      <c r="B1553" s="125"/>
      <c r="C1553" s="128"/>
      <c r="D1553" s="112"/>
      <c r="E1553" s="113"/>
      <c r="F1553" s="128"/>
    </row>
    <row r="1554" spans="1:6" s="114" customFormat="1" x14ac:dyDescent="0.2">
      <c r="A1554" s="127"/>
      <c r="B1554" s="125"/>
      <c r="C1554" s="128"/>
      <c r="D1554" s="112"/>
      <c r="E1554" s="113"/>
      <c r="F1554" s="128"/>
    </row>
    <row r="1555" spans="1:6" s="114" customFormat="1" x14ac:dyDescent="0.2">
      <c r="A1555" s="127"/>
      <c r="B1555" s="125"/>
      <c r="C1555" s="128"/>
      <c r="D1555" s="112"/>
      <c r="E1555" s="113"/>
      <c r="F1555" s="128"/>
    </row>
    <row r="1556" spans="1:6" s="114" customFormat="1" x14ac:dyDescent="0.2">
      <c r="A1556" s="127"/>
      <c r="B1556" s="125"/>
      <c r="C1556" s="128"/>
      <c r="D1556" s="112"/>
      <c r="E1556" s="113"/>
      <c r="F1556" s="128"/>
    </row>
    <row r="1557" spans="1:6" s="114" customFormat="1" x14ac:dyDescent="0.2">
      <c r="A1557" s="127"/>
      <c r="B1557" s="125"/>
      <c r="C1557" s="128"/>
      <c r="D1557" s="112"/>
      <c r="E1557" s="113"/>
      <c r="F1557" s="128"/>
    </row>
    <row r="1558" spans="1:6" s="114" customFormat="1" x14ac:dyDescent="0.2">
      <c r="A1558" s="127"/>
      <c r="B1558" s="125"/>
      <c r="C1558" s="128"/>
      <c r="D1558" s="112"/>
      <c r="E1558" s="113"/>
      <c r="F1558" s="128"/>
    </row>
    <row r="1559" spans="1:6" s="114" customFormat="1" x14ac:dyDescent="0.2">
      <c r="A1559" s="127"/>
      <c r="B1559" s="125"/>
      <c r="C1559" s="128"/>
      <c r="D1559" s="112"/>
      <c r="E1559" s="113"/>
      <c r="F1559" s="128"/>
    </row>
    <row r="1560" spans="1:6" s="114" customFormat="1" x14ac:dyDescent="0.2">
      <c r="A1560" s="127"/>
      <c r="B1560" s="125"/>
      <c r="C1560" s="128"/>
      <c r="D1560" s="112"/>
      <c r="E1560" s="113"/>
      <c r="F1560" s="128"/>
    </row>
    <row r="1561" spans="1:6" s="114" customFormat="1" x14ac:dyDescent="0.2">
      <c r="A1561" s="127"/>
      <c r="B1561" s="125"/>
      <c r="C1561" s="128"/>
      <c r="D1561" s="112"/>
      <c r="E1561" s="113"/>
      <c r="F1561" s="128"/>
    </row>
    <row r="1562" spans="1:6" s="114" customFormat="1" x14ac:dyDescent="0.2">
      <c r="A1562" s="127"/>
      <c r="B1562" s="125"/>
      <c r="C1562" s="128"/>
      <c r="D1562" s="112"/>
      <c r="E1562" s="113"/>
      <c r="F1562" s="128"/>
    </row>
    <row r="1563" spans="1:6" s="114" customFormat="1" x14ac:dyDescent="0.2">
      <c r="A1563" s="127"/>
      <c r="B1563" s="125"/>
      <c r="C1563" s="128"/>
      <c r="D1563" s="112"/>
      <c r="E1563" s="113"/>
      <c r="F1563" s="128"/>
    </row>
    <row r="1564" spans="1:6" s="114" customFormat="1" x14ac:dyDescent="0.2">
      <c r="A1564" s="127"/>
      <c r="B1564" s="125"/>
      <c r="C1564" s="128"/>
      <c r="D1564" s="112"/>
      <c r="E1564" s="113"/>
      <c r="F1564" s="128"/>
    </row>
    <row r="1565" spans="1:6" s="114" customFormat="1" x14ac:dyDescent="0.2">
      <c r="A1565" s="127"/>
      <c r="B1565" s="125"/>
      <c r="C1565" s="128"/>
      <c r="D1565" s="112"/>
      <c r="E1565" s="113"/>
      <c r="F1565" s="128"/>
    </row>
    <row r="1566" spans="1:6" s="114" customFormat="1" x14ac:dyDescent="0.2">
      <c r="A1566" s="127"/>
      <c r="B1566" s="125"/>
      <c r="C1566" s="128"/>
      <c r="D1566" s="112"/>
      <c r="E1566" s="113"/>
      <c r="F1566" s="128"/>
    </row>
    <row r="1567" spans="1:6" s="114" customFormat="1" x14ac:dyDescent="0.2">
      <c r="A1567" s="127"/>
      <c r="B1567" s="125"/>
      <c r="C1567" s="128"/>
      <c r="D1567" s="112"/>
      <c r="E1567" s="113"/>
      <c r="F1567" s="128"/>
    </row>
    <row r="1568" spans="1:6" s="114" customFormat="1" x14ac:dyDescent="0.2">
      <c r="A1568" s="127"/>
      <c r="B1568" s="125"/>
      <c r="C1568" s="128"/>
      <c r="D1568" s="112"/>
      <c r="E1568" s="113"/>
      <c r="F1568" s="128"/>
    </row>
    <row r="1569" spans="1:6" s="114" customFormat="1" x14ac:dyDescent="0.2">
      <c r="A1569" s="127"/>
      <c r="B1569" s="125"/>
      <c r="C1569" s="128"/>
      <c r="D1569" s="112"/>
      <c r="E1569" s="113"/>
      <c r="F1569" s="128"/>
    </row>
    <row r="1570" spans="1:6" s="114" customFormat="1" x14ac:dyDescent="0.2">
      <c r="A1570" s="127"/>
      <c r="B1570" s="125"/>
      <c r="C1570" s="128"/>
      <c r="D1570" s="112"/>
      <c r="E1570" s="113"/>
      <c r="F1570" s="128"/>
    </row>
    <row r="1571" spans="1:6" s="114" customFormat="1" x14ac:dyDescent="0.2">
      <c r="A1571" s="127"/>
      <c r="B1571" s="125"/>
      <c r="C1571" s="128"/>
      <c r="D1571" s="112"/>
      <c r="E1571" s="113"/>
      <c r="F1571" s="128"/>
    </row>
    <row r="1572" spans="1:6" s="114" customFormat="1" x14ac:dyDescent="0.2">
      <c r="A1572" s="127"/>
      <c r="B1572" s="125"/>
      <c r="C1572" s="128"/>
      <c r="D1572" s="112"/>
      <c r="E1572" s="113"/>
      <c r="F1572" s="128"/>
    </row>
    <row r="1573" spans="1:6" s="114" customFormat="1" x14ac:dyDescent="0.2">
      <c r="A1573" s="127"/>
      <c r="B1573" s="125"/>
      <c r="C1573" s="128"/>
      <c r="D1573" s="112"/>
      <c r="E1573" s="113"/>
      <c r="F1573" s="128"/>
    </row>
    <row r="1574" spans="1:6" s="114" customFormat="1" x14ac:dyDescent="0.2">
      <c r="A1574" s="127"/>
      <c r="B1574" s="125"/>
      <c r="C1574" s="128"/>
      <c r="D1574" s="112"/>
      <c r="E1574" s="113"/>
      <c r="F1574" s="128"/>
    </row>
    <row r="1575" spans="1:6" s="114" customFormat="1" x14ac:dyDescent="0.2">
      <c r="A1575" s="127"/>
      <c r="B1575" s="125"/>
      <c r="C1575" s="128"/>
      <c r="D1575" s="112"/>
      <c r="E1575" s="113"/>
      <c r="F1575" s="128"/>
    </row>
    <row r="1576" spans="1:6" s="114" customFormat="1" x14ac:dyDescent="0.2">
      <c r="A1576" s="127"/>
      <c r="B1576" s="125"/>
      <c r="C1576" s="128"/>
      <c r="D1576" s="112"/>
      <c r="E1576" s="113"/>
      <c r="F1576" s="128"/>
    </row>
    <row r="1577" spans="1:6" s="114" customFormat="1" x14ac:dyDescent="0.2">
      <c r="A1577" s="127"/>
      <c r="B1577" s="125"/>
      <c r="C1577" s="128"/>
      <c r="D1577" s="112"/>
      <c r="E1577" s="113"/>
      <c r="F1577" s="128"/>
    </row>
    <row r="1578" spans="1:6" s="114" customFormat="1" x14ac:dyDescent="0.2">
      <c r="A1578" s="127"/>
      <c r="B1578" s="125"/>
      <c r="C1578" s="128"/>
      <c r="D1578" s="112"/>
      <c r="E1578" s="113"/>
      <c r="F1578" s="128"/>
    </row>
    <row r="1579" spans="1:6" s="114" customFormat="1" x14ac:dyDescent="0.2">
      <c r="A1579" s="127"/>
      <c r="B1579" s="125"/>
      <c r="C1579" s="128"/>
      <c r="D1579" s="112"/>
      <c r="E1579" s="113"/>
      <c r="F1579" s="128"/>
    </row>
    <row r="1580" spans="1:6" s="114" customFormat="1" x14ac:dyDescent="0.2">
      <c r="A1580" s="127"/>
      <c r="B1580" s="125"/>
      <c r="C1580" s="128"/>
      <c r="D1580" s="112"/>
      <c r="E1580" s="113"/>
      <c r="F1580" s="128"/>
    </row>
    <row r="1581" spans="1:6" s="114" customFormat="1" x14ac:dyDescent="0.2">
      <c r="A1581" s="127"/>
      <c r="B1581" s="125"/>
      <c r="C1581" s="128"/>
      <c r="D1581" s="112"/>
      <c r="E1581" s="113"/>
      <c r="F1581" s="128"/>
    </row>
    <row r="1582" spans="1:6" s="114" customFormat="1" x14ac:dyDescent="0.2">
      <c r="A1582" s="127"/>
      <c r="B1582" s="125"/>
      <c r="C1582" s="128"/>
      <c r="D1582" s="112"/>
      <c r="E1582" s="113"/>
      <c r="F1582" s="128"/>
    </row>
    <row r="1583" spans="1:6" s="114" customFormat="1" x14ac:dyDescent="0.2">
      <c r="A1583" s="127"/>
      <c r="B1583" s="125"/>
      <c r="C1583" s="128"/>
      <c r="D1583" s="112"/>
      <c r="E1583" s="113"/>
      <c r="F1583" s="128"/>
    </row>
    <row r="1584" spans="1:6" s="114" customFormat="1" x14ac:dyDescent="0.2">
      <c r="A1584" s="127"/>
      <c r="B1584" s="125"/>
      <c r="C1584" s="128"/>
      <c r="D1584" s="112"/>
      <c r="E1584" s="113"/>
      <c r="F1584" s="128"/>
    </row>
    <row r="1585" spans="1:6" s="114" customFormat="1" x14ac:dyDescent="0.2">
      <c r="A1585" s="127"/>
      <c r="B1585" s="125"/>
      <c r="C1585" s="128"/>
      <c r="D1585" s="112"/>
      <c r="E1585" s="113"/>
      <c r="F1585" s="128"/>
    </row>
    <row r="1586" spans="1:6" s="114" customFormat="1" x14ac:dyDescent="0.2">
      <c r="A1586" s="127"/>
      <c r="B1586" s="125"/>
      <c r="C1586" s="128"/>
      <c r="D1586" s="112"/>
      <c r="E1586" s="113"/>
      <c r="F1586" s="128"/>
    </row>
    <row r="1587" spans="1:6" s="114" customFormat="1" x14ac:dyDescent="0.2">
      <c r="A1587" s="127"/>
      <c r="B1587" s="125"/>
      <c r="C1587" s="128"/>
      <c r="D1587" s="112"/>
      <c r="E1587" s="113"/>
      <c r="F1587" s="128"/>
    </row>
    <row r="1588" spans="1:6" s="114" customFormat="1" x14ac:dyDescent="0.2">
      <c r="A1588" s="127"/>
      <c r="B1588" s="125"/>
      <c r="C1588" s="128"/>
      <c r="D1588" s="112"/>
      <c r="E1588" s="113"/>
      <c r="F1588" s="128"/>
    </row>
    <row r="1589" spans="1:6" s="114" customFormat="1" x14ac:dyDescent="0.2">
      <c r="A1589" s="127"/>
      <c r="B1589" s="125"/>
      <c r="C1589" s="128"/>
      <c r="D1589" s="112"/>
      <c r="E1589" s="113"/>
      <c r="F1589" s="128"/>
    </row>
    <row r="1590" spans="1:6" s="114" customFormat="1" x14ac:dyDescent="0.2">
      <c r="A1590" s="127"/>
      <c r="B1590" s="125"/>
      <c r="C1590" s="128"/>
      <c r="D1590" s="112"/>
      <c r="E1590" s="113"/>
      <c r="F1590" s="128"/>
    </row>
    <row r="1591" spans="1:6" s="114" customFormat="1" x14ac:dyDescent="0.2">
      <c r="A1591" s="127"/>
      <c r="B1591" s="125"/>
      <c r="C1591" s="128"/>
      <c r="D1591" s="112"/>
      <c r="E1591" s="113"/>
      <c r="F1591" s="128"/>
    </row>
    <row r="1592" spans="1:6" s="114" customFormat="1" x14ac:dyDescent="0.2">
      <c r="A1592" s="127"/>
      <c r="B1592" s="125"/>
      <c r="C1592" s="128"/>
      <c r="D1592" s="112"/>
      <c r="E1592" s="113"/>
      <c r="F1592" s="128"/>
    </row>
    <row r="1593" spans="1:6" s="114" customFormat="1" x14ac:dyDescent="0.2">
      <c r="A1593" s="127"/>
      <c r="B1593" s="125"/>
      <c r="C1593" s="128"/>
      <c r="D1593" s="112"/>
      <c r="E1593" s="113"/>
      <c r="F1593" s="128"/>
    </row>
    <row r="1594" spans="1:6" s="114" customFormat="1" x14ac:dyDescent="0.2">
      <c r="A1594" s="127"/>
      <c r="B1594" s="125"/>
      <c r="C1594" s="128"/>
      <c r="D1594" s="112"/>
      <c r="E1594" s="113"/>
      <c r="F1594" s="128"/>
    </row>
    <row r="1595" spans="1:6" s="114" customFormat="1" x14ac:dyDescent="0.2">
      <c r="A1595" s="127"/>
      <c r="B1595" s="125"/>
      <c r="C1595" s="128"/>
      <c r="D1595" s="112"/>
      <c r="E1595" s="113"/>
      <c r="F1595" s="128"/>
    </row>
    <row r="1596" spans="1:6" s="114" customFormat="1" x14ac:dyDescent="0.2">
      <c r="A1596" s="127"/>
      <c r="B1596" s="125"/>
      <c r="C1596" s="128"/>
      <c r="D1596" s="112"/>
      <c r="E1596" s="113"/>
      <c r="F1596" s="128"/>
    </row>
    <row r="1597" spans="1:6" s="114" customFormat="1" x14ac:dyDescent="0.2">
      <c r="A1597" s="127"/>
      <c r="B1597" s="125"/>
      <c r="C1597" s="128"/>
      <c r="D1597" s="112"/>
      <c r="E1597" s="113"/>
      <c r="F1597" s="128"/>
    </row>
    <row r="1598" spans="1:6" s="114" customFormat="1" x14ac:dyDescent="0.2">
      <c r="A1598" s="127"/>
      <c r="B1598" s="125"/>
      <c r="C1598" s="128"/>
      <c r="D1598" s="112"/>
      <c r="E1598" s="113"/>
      <c r="F1598" s="128"/>
    </row>
    <row r="1599" spans="1:6" s="114" customFormat="1" x14ac:dyDescent="0.2">
      <c r="A1599" s="127"/>
      <c r="B1599" s="125"/>
      <c r="C1599" s="128"/>
      <c r="D1599" s="112"/>
      <c r="E1599" s="113"/>
      <c r="F1599" s="128"/>
    </row>
    <row r="1600" spans="1:6" s="114" customFormat="1" x14ac:dyDescent="0.2">
      <c r="A1600" s="127"/>
      <c r="B1600" s="125"/>
      <c r="C1600" s="128"/>
      <c r="D1600" s="112"/>
      <c r="E1600" s="113"/>
      <c r="F1600" s="128"/>
    </row>
    <row r="1601" spans="1:6" s="114" customFormat="1" x14ac:dyDescent="0.2">
      <c r="A1601" s="127"/>
      <c r="B1601" s="125"/>
      <c r="C1601" s="128"/>
      <c r="D1601" s="112"/>
      <c r="E1601" s="113"/>
      <c r="F1601" s="128"/>
    </row>
    <row r="1602" spans="1:6" s="114" customFormat="1" x14ac:dyDescent="0.2">
      <c r="A1602" s="127"/>
      <c r="B1602" s="125"/>
      <c r="C1602" s="128"/>
      <c r="D1602" s="112"/>
      <c r="E1602" s="113"/>
      <c r="F1602" s="128"/>
    </row>
    <row r="1603" spans="1:6" s="114" customFormat="1" x14ac:dyDescent="0.2">
      <c r="A1603" s="127"/>
      <c r="B1603" s="125"/>
      <c r="C1603" s="128"/>
      <c r="D1603" s="112"/>
      <c r="E1603" s="113"/>
      <c r="F1603" s="128"/>
    </row>
    <row r="1604" spans="1:6" s="114" customFormat="1" x14ac:dyDescent="0.2">
      <c r="A1604" s="127"/>
      <c r="B1604" s="125"/>
      <c r="C1604" s="128"/>
      <c r="D1604" s="112"/>
      <c r="E1604" s="113"/>
      <c r="F1604" s="128"/>
    </row>
    <row r="1605" spans="1:6" s="114" customFormat="1" x14ac:dyDescent="0.2">
      <c r="A1605" s="127"/>
      <c r="B1605" s="125"/>
      <c r="C1605" s="128"/>
      <c r="D1605" s="112"/>
      <c r="E1605" s="113"/>
      <c r="F1605" s="128"/>
    </row>
    <row r="1606" spans="1:6" s="114" customFormat="1" x14ac:dyDescent="0.2">
      <c r="A1606" s="127"/>
      <c r="B1606" s="125"/>
      <c r="C1606" s="128"/>
      <c r="D1606" s="112"/>
      <c r="E1606" s="113"/>
      <c r="F1606" s="128"/>
    </row>
    <row r="1607" spans="1:6" s="114" customFormat="1" x14ac:dyDescent="0.2">
      <c r="A1607" s="127"/>
      <c r="B1607" s="125"/>
      <c r="C1607" s="128"/>
      <c r="D1607" s="112"/>
      <c r="E1607" s="113"/>
      <c r="F1607" s="128"/>
    </row>
    <row r="1608" spans="1:6" s="114" customFormat="1" x14ac:dyDescent="0.2">
      <c r="A1608" s="127"/>
      <c r="B1608" s="125"/>
      <c r="C1608" s="128"/>
      <c r="D1608" s="112"/>
      <c r="E1608" s="113"/>
      <c r="F1608" s="128"/>
    </row>
    <row r="1609" spans="1:6" s="114" customFormat="1" x14ac:dyDescent="0.2">
      <c r="A1609" s="127"/>
      <c r="B1609" s="125"/>
      <c r="C1609" s="128"/>
      <c r="D1609" s="112"/>
      <c r="E1609" s="113"/>
      <c r="F1609" s="128"/>
    </row>
    <row r="1610" spans="1:6" s="114" customFormat="1" x14ac:dyDescent="0.2">
      <c r="A1610" s="127"/>
      <c r="B1610" s="125"/>
      <c r="C1610" s="128"/>
      <c r="D1610" s="112"/>
      <c r="E1610" s="113"/>
      <c r="F1610" s="128"/>
    </row>
    <row r="1611" spans="1:6" s="114" customFormat="1" x14ac:dyDescent="0.2">
      <c r="A1611" s="127"/>
      <c r="B1611" s="125"/>
      <c r="C1611" s="128"/>
      <c r="D1611" s="112"/>
      <c r="E1611" s="113"/>
      <c r="F1611" s="128"/>
    </row>
    <row r="1612" spans="1:6" s="114" customFormat="1" x14ac:dyDescent="0.2">
      <c r="A1612" s="127"/>
      <c r="B1612" s="125"/>
      <c r="C1612" s="128"/>
      <c r="D1612" s="112"/>
      <c r="E1612" s="113"/>
      <c r="F1612" s="128"/>
    </row>
    <row r="1613" spans="1:6" s="114" customFormat="1" x14ac:dyDescent="0.2">
      <c r="A1613" s="127"/>
      <c r="B1613" s="125"/>
      <c r="C1613" s="128"/>
      <c r="D1613" s="112"/>
      <c r="E1613" s="113"/>
      <c r="F1613" s="128"/>
    </row>
    <row r="1614" spans="1:6" s="114" customFormat="1" x14ac:dyDescent="0.2">
      <c r="A1614" s="127"/>
      <c r="B1614" s="125"/>
      <c r="C1614" s="128"/>
      <c r="D1614" s="112"/>
      <c r="E1614" s="113"/>
      <c r="F1614" s="128"/>
    </row>
    <row r="1615" spans="1:6" s="114" customFormat="1" x14ac:dyDescent="0.2">
      <c r="A1615" s="127"/>
      <c r="B1615" s="125"/>
      <c r="C1615" s="128"/>
      <c r="D1615" s="112"/>
      <c r="E1615" s="113"/>
      <c r="F1615" s="128"/>
    </row>
    <row r="1616" spans="1:6" s="114" customFormat="1" x14ac:dyDescent="0.2">
      <c r="A1616" s="127"/>
      <c r="B1616" s="125"/>
      <c r="C1616" s="128"/>
      <c r="D1616" s="112"/>
      <c r="E1616" s="113"/>
      <c r="F1616" s="128"/>
    </row>
    <row r="1617" spans="1:6" s="114" customFormat="1" x14ac:dyDescent="0.2">
      <c r="A1617" s="127"/>
      <c r="B1617" s="125"/>
      <c r="C1617" s="128"/>
      <c r="D1617" s="112"/>
      <c r="E1617" s="113"/>
      <c r="F1617" s="128"/>
    </row>
    <row r="1618" spans="1:6" s="114" customFormat="1" x14ac:dyDescent="0.2">
      <c r="A1618" s="127"/>
      <c r="B1618" s="125"/>
      <c r="C1618" s="128"/>
      <c r="D1618" s="112"/>
      <c r="E1618" s="113"/>
      <c r="F1618" s="128"/>
    </row>
    <row r="1619" spans="1:6" s="114" customFormat="1" x14ac:dyDescent="0.2">
      <c r="A1619" s="127"/>
      <c r="B1619" s="125"/>
      <c r="C1619" s="128"/>
      <c r="D1619" s="112"/>
      <c r="E1619" s="113"/>
      <c r="F1619" s="128"/>
    </row>
    <row r="1620" spans="1:6" s="114" customFormat="1" x14ac:dyDescent="0.2">
      <c r="A1620" s="127"/>
      <c r="B1620" s="125"/>
      <c r="C1620" s="128"/>
      <c r="D1620" s="112"/>
      <c r="E1620" s="113"/>
      <c r="F1620" s="128"/>
    </row>
    <row r="1621" spans="1:6" s="114" customFormat="1" x14ac:dyDescent="0.2">
      <c r="A1621" s="127"/>
      <c r="B1621" s="125"/>
      <c r="C1621" s="128"/>
      <c r="D1621" s="112"/>
      <c r="E1621" s="113"/>
      <c r="F1621" s="128"/>
    </row>
    <row r="1622" spans="1:6" s="114" customFormat="1" x14ac:dyDescent="0.2">
      <c r="A1622" s="127"/>
      <c r="B1622" s="125"/>
      <c r="C1622" s="128"/>
      <c r="D1622" s="112"/>
      <c r="E1622" s="113"/>
      <c r="F1622" s="128"/>
    </row>
    <row r="1623" spans="1:6" s="114" customFormat="1" x14ac:dyDescent="0.2">
      <c r="A1623" s="127"/>
      <c r="B1623" s="125"/>
      <c r="C1623" s="128"/>
      <c r="D1623" s="112"/>
      <c r="E1623" s="113"/>
      <c r="F1623" s="128"/>
    </row>
    <row r="1624" spans="1:6" s="114" customFormat="1" x14ac:dyDescent="0.2">
      <c r="A1624" s="127"/>
      <c r="B1624" s="125"/>
      <c r="C1624" s="128"/>
      <c r="D1624" s="112"/>
      <c r="E1624" s="113"/>
      <c r="F1624" s="128"/>
    </row>
    <row r="1625" spans="1:6" s="114" customFormat="1" x14ac:dyDescent="0.2">
      <c r="A1625" s="127"/>
      <c r="B1625" s="125"/>
      <c r="C1625" s="128"/>
      <c r="D1625" s="112"/>
      <c r="E1625" s="113"/>
      <c r="F1625" s="128"/>
    </row>
    <row r="1626" spans="1:6" s="114" customFormat="1" x14ac:dyDescent="0.2">
      <c r="A1626" s="127"/>
      <c r="B1626" s="125"/>
      <c r="C1626" s="128"/>
      <c r="D1626" s="112"/>
      <c r="E1626" s="113"/>
      <c r="F1626" s="128"/>
    </row>
    <row r="1627" spans="1:6" s="114" customFormat="1" x14ac:dyDescent="0.2">
      <c r="A1627" s="127"/>
      <c r="B1627" s="125"/>
      <c r="C1627" s="128"/>
      <c r="D1627" s="112"/>
      <c r="E1627" s="113"/>
      <c r="F1627" s="128"/>
    </row>
    <row r="1628" spans="1:6" s="114" customFormat="1" x14ac:dyDescent="0.2">
      <c r="A1628" s="127"/>
      <c r="B1628" s="125"/>
      <c r="C1628" s="128"/>
      <c r="D1628" s="112"/>
      <c r="E1628" s="113"/>
      <c r="F1628" s="128"/>
    </row>
    <row r="1629" spans="1:6" s="114" customFormat="1" x14ac:dyDescent="0.2">
      <c r="A1629" s="127"/>
      <c r="B1629" s="125"/>
      <c r="C1629" s="128"/>
      <c r="D1629" s="112"/>
      <c r="E1629" s="113"/>
      <c r="F1629" s="128"/>
    </row>
    <row r="1630" spans="1:6" s="114" customFormat="1" x14ac:dyDescent="0.2">
      <c r="A1630" s="127"/>
      <c r="B1630" s="125"/>
      <c r="C1630" s="128"/>
      <c r="D1630" s="112"/>
      <c r="E1630" s="113"/>
      <c r="F1630" s="128"/>
    </row>
    <row r="1631" spans="1:6" s="114" customFormat="1" x14ac:dyDescent="0.2">
      <c r="A1631" s="127"/>
      <c r="B1631" s="125"/>
      <c r="C1631" s="128"/>
      <c r="D1631" s="112"/>
      <c r="E1631" s="113"/>
      <c r="F1631" s="128"/>
    </row>
    <row r="1632" spans="1:6" s="114" customFormat="1" x14ac:dyDescent="0.2">
      <c r="A1632" s="127"/>
      <c r="B1632" s="125"/>
      <c r="C1632" s="128"/>
      <c r="D1632" s="112"/>
      <c r="E1632" s="113"/>
      <c r="F1632" s="128"/>
    </row>
    <row r="1633" spans="1:6" s="114" customFormat="1" x14ac:dyDescent="0.2">
      <c r="A1633" s="127"/>
      <c r="B1633" s="125"/>
      <c r="C1633" s="128"/>
      <c r="D1633" s="112"/>
      <c r="E1633" s="113"/>
      <c r="F1633" s="128"/>
    </row>
    <row r="1634" spans="1:6" s="114" customFormat="1" x14ac:dyDescent="0.2">
      <c r="A1634" s="127"/>
      <c r="B1634" s="125"/>
      <c r="C1634" s="128"/>
      <c r="D1634" s="112"/>
      <c r="E1634" s="113"/>
      <c r="F1634" s="128"/>
    </row>
    <row r="1635" spans="1:6" s="114" customFormat="1" x14ac:dyDescent="0.2">
      <c r="A1635" s="127"/>
      <c r="B1635" s="125"/>
      <c r="C1635" s="128"/>
      <c r="D1635" s="112"/>
      <c r="E1635" s="113"/>
      <c r="F1635" s="128"/>
    </row>
    <row r="1636" spans="1:6" s="114" customFormat="1" x14ac:dyDescent="0.2">
      <c r="A1636" s="127"/>
      <c r="B1636" s="125"/>
      <c r="C1636" s="128"/>
      <c r="D1636" s="112"/>
      <c r="E1636" s="113"/>
      <c r="F1636" s="128"/>
    </row>
    <row r="1637" spans="1:6" s="114" customFormat="1" x14ac:dyDescent="0.2">
      <c r="A1637" s="127"/>
      <c r="B1637" s="125"/>
      <c r="C1637" s="128"/>
      <c r="D1637" s="112"/>
      <c r="E1637" s="113"/>
      <c r="F1637" s="128"/>
    </row>
    <row r="1638" spans="1:6" s="114" customFormat="1" x14ac:dyDescent="0.2">
      <c r="A1638" s="127"/>
      <c r="B1638" s="125"/>
      <c r="C1638" s="128"/>
      <c r="D1638" s="112"/>
      <c r="E1638" s="113"/>
      <c r="F1638" s="128"/>
    </row>
    <row r="1639" spans="1:6" s="114" customFormat="1" x14ac:dyDescent="0.2">
      <c r="A1639" s="127"/>
      <c r="B1639" s="125"/>
      <c r="C1639" s="128"/>
      <c r="D1639" s="112"/>
      <c r="E1639" s="113"/>
      <c r="F1639" s="128"/>
    </row>
    <row r="1640" spans="1:6" s="114" customFormat="1" x14ac:dyDescent="0.2">
      <c r="A1640" s="127"/>
      <c r="B1640" s="125"/>
      <c r="C1640" s="128"/>
      <c r="D1640" s="112"/>
      <c r="E1640" s="113"/>
      <c r="F1640" s="128"/>
    </row>
    <row r="1641" spans="1:6" s="114" customFormat="1" x14ac:dyDescent="0.2">
      <c r="A1641" s="127"/>
      <c r="B1641" s="125"/>
      <c r="C1641" s="128"/>
      <c r="D1641" s="112"/>
      <c r="E1641" s="113"/>
      <c r="F1641" s="128"/>
    </row>
    <row r="1642" spans="1:6" s="114" customFormat="1" x14ac:dyDescent="0.2">
      <c r="A1642" s="127"/>
      <c r="B1642" s="125"/>
      <c r="C1642" s="128"/>
      <c r="D1642" s="112"/>
      <c r="E1642" s="113"/>
      <c r="F1642" s="128"/>
    </row>
    <row r="1643" spans="1:6" s="114" customFormat="1" x14ac:dyDescent="0.2">
      <c r="A1643" s="127"/>
      <c r="B1643" s="125"/>
      <c r="C1643" s="128"/>
      <c r="D1643" s="112"/>
      <c r="E1643" s="113"/>
      <c r="F1643" s="128"/>
    </row>
    <row r="1644" spans="1:6" s="114" customFormat="1" x14ac:dyDescent="0.2">
      <c r="A1644" s="127"/>
      <c r="B1644" s="125"/>
      <c r="C1644" s="128"/>
      <c r="D1644" s="112"/>
      <c r="E1644" s="113"/>
      <c r="F1644" s="128"/>
    </row>
    <row r="1645" spans="1:6" s="114" customFormat="1" x14ac:dyDescent="0.2">
      <c r="A1645" s="127"/>
      <c r="B1645" s="125"/>
      <c r="C1645" s="128"/>
      <c r="D1645" s="112"/>
      <c r="E1645" s="113"/>
      <c r="F1645" s="128"/>
    </row>
    <row r="1646" spans="1:6" s="114" customFormat="1" x14ac:dyDescent="0.2">
      <c r="A1646" s="127"/>
      <c r="B1646" s="125"/>
      <c r="C1646" s="128"/>
      <c r="D1646" s="112"/>
      <c r="E1646" s="113"/>
      <c r="F1646" s="128"/>
    </row>
    <row r="1647" spans="1:6" s="114" customFormat="1" x14ac:dyDescent="0.2">
      <c r="A1647" s="127"/>
      <c r="B1647" s="125"/>
      <c r="C1647" s="128"/>
      <c r="D1647" s="112"/>
      <c r="E1647" s="113"/>
      <c r="F1647" s="128"/>
    </row>
    <row r="1648" spans="1:6" s="114" customFormat="1" x14ac:dyDescent="0.2">
      <c r="A1648" s="127"/>
      <c r="B1648" s="125"/>
      <c r="C1648" s="128"/>
      <c r="D1648" s="112"/>
      <c r="E1648" s="113"/>
      <c r="F1648" s="128"/>
    </row>
    <row r="1649" spans="1:6" s="114" customFormat="1" x14ac:dyDescent="0.2">
      <c r="A1649" s="127"/>
      <c r="B1649" s="125"/>
      <c r="C1649" s="128"/>
      <c r="D1649" s="112"/>
      <c r="E1649" s="113"/>
      <c r="F1649" s="128"/>
    </row>
    <row r="1650" spans="1:6" s="114" customFormat="1" x14ac:dyDescent="0.2">
      <c r="A1650" s="127"/>
      <c r="B1650" s="125"/>
      <c r="C1650" s="128"/>
      <c r="D1650" s="112"/>
      <c r="E1650" s="113"/>
      <c r="F1650" s="128"/>
    </row>
    <row r="1651" spans="1:6" s="114" customFormat="1" x14ac:dyDescent="0.2">
      <c r="A1651" s="127"/>
      <c r="B1651" s="125"/>
      <c r="C1651" s="128"/>
      <c r="D1651" s="112"/>
      <c r="E1651" s="113"/>
      <c r="F1651" s="128"/>
    </row>
    <row r="1652" spans="1:6" s="114" customFormat="1" x14ac:dyDescent="0.2">
      <c r="A1652" s="127"/>
      <c r="B1652" s="125"/>
      <c r="C1652" s="128"/>
      <c r="D1652" s="112"/>
      <c r="E1652" s="113"/>
      <c r="F1652" s="128"/>
    </row>
    <row r="1653" spans="1:6" s="114" customFormat="1" x14ac:dyDescent="0.2">
      <c r="A1653" s="127"/>
      <c r="B1653" s="125"/>
      <c r="C1653" s="128"/>
      <c r="D1653" s="112"/>
      <c r="E1653" s="113"/>
      <c r="F1653" s="128"/>
    </row>
    <row r="1654" spans="1:6" s="114" customFormat="1" x14ac:dyDescent="0.2">
      <c r="A1654" s="127"/>
      <c r="B1654" s="125"/>
      <c r="C1654" s="128"/>
      <c r="D1654" s="112"/>
      <c r="E1654" s="113"/>
      <c r="F1654" s="128"/>
    </row>
    <row r="1655" spans="1:6" s="114" customFormat="1" x14ac:dyDescent="0.2">
      <c r="A1655" s="127"/>
      <c r="B1655" s="125"/>
      <c r="C1655" s="128"/>
      <c r="D1655" s="112"/>
      <c r="E1655" s="113"/>
      <c r="F1655" s="128"/>
    </row>
    <row r="1656" spans="1:6" s="114" customFormat="1" x14ac:dyDescent="0.2">
      <c r="A1656" s="127"/>
      <c r="B1656" s="125"/>
      <c r="C1656" s="128"/>
      <c r="D1656" s="112"/>
      <c r="E1656" s="113"/>
      <c r="F1656" s="128"/>
    </row>
    <row r="1657" spans="1:6" s="114" customFormat="1" x14ac:dyDescent="0.2">
      <c r="A1657" s="127"/>
      <c r="B1657" s="125"/>
      <c r="C1657" s="128"/>
      <c r="D1657" s="112"/>
      <c r="E1657" s="113"/>
      <c r="F1657" s="128"/>
    </row>
    <row r="1658" spans="1:6" s="114" customFormat="1" x14ac:dyDescent="0.2">
      <c r="A1658" s="127"/>
      <c r="B1658" s="125"/>
      <c r="C1658" s="128"/>
      <c r="D1658" s="112"/>
      <c r="E1658" s="113"/>
      <c r="F1658" s="128"/>
    </row>
    <row r="1659" spans="1:6" s="114" customFormat="1" x14ac:dyDescent="0.2">
      <c r="A1659" s="127"/>
      <c r="B1659" s="125"/>
      <c r="C1659" s="128"/>
      <c r="D1659" s="112"/>
      <c r="E1659" s="113"/>
      <c r="F1659" s="128"/>
    </row>
    <row r="1660" spans="1:6" s="114" customFormat="1" x14ac:dyDescent="0.2">
      <c r="A1660" s="127"/>
      <c r="B1660" s="125"/>
      <c r="C1660" s="128"/>
      <c r="D1660" s="112"/>
      <c r="E1660" s="113"/>
      <c r="F1660" s="128"/>
    </row>
    <row r="1661" spans="1:6" s="114" customFormat="1" x14ac:dyDescent="0.2">
      <c r="A1661" s="127"/>
      <c r="B1661" s="125"/>
      <c r="C1661" s="128"/>
      <c r="D1661" s="112"/>
      <c r="E1661" s="113"/>
      <c r="F1661" s="128"/>
    </row>
    <row r="1662" spans="1:6" s="114" customFormat="1" x14ac:dyDescent="0.2">
      <c r="A1662" s="127"/>
      <c r="B1662" s="125"/>
      <c r="C1662" s="128"/>
      <c r="D1662" s="112"/>
      <c r="E1662" s="113"/>
      <c r="F1662" s="128"/>
    </row>
    <row r="1663" spans="1:6" s="114" customFormat="1" x14ac:dyDescent="0.2">
      <c r="A1663" s="127"/>
      <c r="B1663" s="125"/>
      <c r="C1663" s="128"/>
      <c r="D1663" s="112"/>
      <c r="E1663" s="113"/>
      <c r="F1663" s="128"/>
    </row>
    <row r="1664" spans="1:6" s="114" customFormat="1" x14ac:dyDescent="0.2">
      <c r="A1664" s="127"/>
      <c r="B1664" s="125"/>
      <c r="C1664" s="128"/>
      <c r="D1664" s="112"/>
      <c r="E1664" s="113"/>
      <c r="F1664" s="128"/>
    </row>
    <row r="1665" spans="1:6" s="114" customFormat="1" x14ac:dyDescent="0.2">
      <c r="A1665" s="127"/>
      <c r="B1665" s="125"/>
      <c r="C1665" s="128"/>
      <c r="D1665" s="112"/>
      <c r="E1665" s="113"/>
      <c r="F1665" s="128"/>
    </row>
    <row r="1666" spans="1:6" s="114" customFormat="1" x14ac:dyDescent="0.2">
      <c r="A1666" s="127"/>
      <c r="B1666" s="125"/>
      <c r="C1666" s="128"/>
      <c r="D1666" s="112"/>
      <c r="E1666" s="113"/>
      <c r="F1666" s="128"/>
    </row>
    <row r="1667" spans="1:6" s="114" customFormat="1" x14ac:dyDescent="0.2">
      <c r="A1667" s="127"/>
      <c r="B1667" s="125"/>
      <c r="C1667" s="128"/>
      <c r="D1667" s="112"/>
      <c r="E1667" s="113"/>
      <c r="F1667" s="128"/>
    </row>
    <row r="1668" spans="1:6" s="114" customFormat="1" x14ac:dyDescent="0.2">
      <c r="A1668" s="127"/>
      <c r="B1668" s="125"/>
      <c r="C1668" s="128"/>
      <c r="D1668" s="112"/>
      <c r="E1668" s="113"/>
      <c r="F1668" s="128"/>
    </row>
    <row r="1669" spans="1:6" s="114" customFormat="1" x14ac:dyDescent="0.2">
      <c r="A1669" s="127"/>
      <c r="B1669" s="125"/>
      <c r="C1669" s="128"/>
      <c r="D1669" s="112"/>
      <c r="E1669" s="113"/>
      <c r="F1669" s="128"/>
    </row>
    <row r="1670" spans="1:6" s="114" customFormat="1" x14ac:dyDescent="0.2">
      <c r="A1670" s="127"/>
      <c r="B1670" s="125"/>
      <c r="C1670" s="128"/>
      <c r="D1670" s="112"/>
      <c r="E1670" s="113"/>
      <c r="F1670" s="128"/>
    </row>
    <row r="1671" spans="1:6" s="114" customFormat="1" x14ac:dyDescent="0.2">
      <c r="A1671" s="127"/>
      <c r="B1671" s="125"/>
      <c r="C1671" s="128"/>
      <c r="D1671" s="112"/>
      <c r="E1671" s="113"/>
      <c r="F1671" s="128"/>
    </row>
    <row r="1672" spans="1:6" s="114" customFormat="1" x14ac:dyDescent="0.2">
      <c r="A1672" s="127"/>
      <c r="B1672" s="125"/>
      <c r="C1672" s="128"/>
      <c r="D1672" s="112"/>
      <c r="E1672" s="113"/>
      <c r="F1672" s="128"/>
    </row>
    <row r="1673" spans="1:6" s="114" customFormat="1" x14ac:dyDescent="0.2">
      <c r="A1673" s="127"/>
      <c r="B1673" s="125"/>
      <c r="C1673" s="128"/>
      <c r="D1673" s="112"/>
      <c r="E1673" s="113"/>
      <c r="F1673" s="128"/>
    </row>
    <row r="1674" spans="1:6" s="114" customFormat="1" x14ac:dyDescent="0.2">
      <c r="A1674" s="127"/>
      <c r="B1674" s="125"/>
      <c r="C1674" s="128"/>
      <c r="D1674" s="112"/>
      <c r="E1674" s="113"/>
      <c r="F1674" s="128"/>
    </row>
    <row r="1675" spans="1:6" s="114" customFormat="1" x14ac:dyDescent="0.2">
      <c r="A1675" s="127"/>
      <c r="B1675" s="125"/>
      <c r="C1675" s="128"/>
      <c r="D1675" s="112"/>
      <c r="E1675" s="113"/>
      <c r="F1675" s="128"/>
    </row>
    <row r="1676" spans="1:6" s="114" customFormat="1" x14ac:dyDescent="0.2">
      <c r="A1676" s="127"/>
      <c r="B1676" s="125"/>
      <c r="C1676" s="128"/>
      <c r="D1676" s="112"/>
      <c r="E1676" s="113"/>
      <c r="F1676" s="128"/>
    </row>
    <row r="1677" spans="1:6" s="114" customFormat="1" x14ac:dyDescent="0.2">
      <c r="A1677" s="127"/>
      <c r="B1677" s="125"/>
      <c r="C1677" s="128"/>
      <c r="D1677" s="112"/>
      <c r="E1677" s="113"/>
      <c r="F1677" s="128"/>
    </row>
    <row r="1678" spans="1:6" s="114" customFormat="1" x14ac:dyDescent="0.2">
      <c r="A1678" s="127"/>
      <c r="B1678" s="125"/>
      <c r="C1678" s="128"/>
      <c r="D1678" s="112"/>
      <c r="E1678" s="113"/>
      <c r="F1678" s="128"/>
    </row>
    <row r="1679" spans="1:6" s="114" customFormat="1" x14ac:dyDescent="0.2">
      <c r="A1679" s="127"/>
      <c r="B1679" s="125"/>
      <c r="C1679" s="128"/>
      <c r="D1679" s="112"/>
      <c r="E1679" s="113"/>
      <c r="F1679" s="128"/>
    </row>
    <row r="1680" spans="1:6" s="114" customFormat="1" x14ac:dyDescent="0.2">
      <c r="A1680" s="127"/>
      <c r="B1680" s="125"/>
      <c r="C1680" s="128"/>
      <c r="D1680" s="112"/>
      <c r="E1680" s="113"/>
      <c r="F1680" s="128"/>
    </row>
    <row r="1681" spans="1:6" s="114" customFormat="1" x14ac:dyDescent="0.2">
      <c r="A1681" s="127"/>
      <c r="B1681" s="125"/>
      <c r="C1681" s="128"/>
      <c r="D1681" s="112"/>
      <c r="E1681" s="113"/>
      <c r="F1681" s="128"/>
    </row>
    <row r="1682" spans="1:6" s="114" customFormat="1" x14ac:dyDescent="0.2">
      <c r="A1682" s="127"/>
      <c r="B1682" s="125"/>
      <c r="C1682" s="128"/>
      <c r="D1682" s="112"/>
      <c r="E1682" s="113"/>
      <c r="F1682" s="128"/>
    </row>
    <row r="1683" spans="1:6" s="114" customFormat="1" x14ac:dyDescent="0.2">
      <c r="A1683" s="127"/>
      <c r="B1683" s="125"/>
      <c r="C1683" s="128"/>
      <c r="D1683" s="112"/>
      <c r="E1683" s="113"/>
      <c r="F1683" s="128"/>
    </row>
    <row r="1684" spans="1:6" s="114" customFormat="1" x14ac:dyDescent="0.2">
      <c r="A1684" s="127"/>
      <c r="B1684" s="125"/>
      <c r="C1684" s="128"/>
      <c r="D1684" s="112"/>
      <c r="E1684" s="113"/>
      <c r="F1684" s="128"/>
    </row>
    <row r="1685" spans="1:6" s="114" customFormat="1" x14ac:dyDescent="0.2">
      <c r="A1685" s="127"/>
      <c r="B1685" s="125"/>
      <c r="C1685" s="128"/>
      <c r="D1685" s="112"/>
      <c r="E1685" s="113"/>
      <c r="F1685" s="128"/>
    </row>
    <row r="1686" spans="1:6" s="114" customFormat="1" x14ac:dyDescent="0.2">
      <c r="A1686" s="127"/>
      <c r="B1686" s="125"/>
      <c r="C1686" s="128"/>
      <c r="D1686" s="112"/>
      <c r="E1686" s="113"/>
      <c r="F1686" s="128"/>
    </row>
    <row r="1687" spans="1:6" s="114" customFormat="1" x14ac:dyDescent="0.2">
      <c r="A1687" s="127"/>
      <c r="B1687" s="125"/>
      <c r="C1687" s="128"/>
      <c r="D1687" s="112"/>
      <c r="E1687" s="113"/>
      <c r="F1687" s="128"/>
    </row>
    <row r="1688" spans="1:6" s="114" customFormat="1" x14ac:dyDescent="0.2">
      <c r="A1688" s="127"/>
      <c r="B1688" s="125"/>
      <c r="C1688" s="128"/>
      <c r="D1688" s="112"/>
      <c r="E1688" s="113"/>
      <c r="F1688" s="128"/>
    </row>
    <row r="1689" spans="1:6" s="114" customFormat="1" x14ac:dyDescent="0.2">
      <c r="A1689" s="127"/>
      <c r="B1689" s="125"/>
      <c r="C1689" s="128"/>
      <c r="D1689" s="112"/>
      <c r="E1689" s="113"/>
      <c r="F1689" s="128"/>
    </row>
    <row r="1690" spans="1:6" s="114" customFormat="1" x14ac:dyDescent="0.2">
      <c r="A1690" s="127"/>
      <c r="B1690" s="125"/>
      <c r="C1690" s="128"/>
      <c r="D1690" s="112"/>
      <c r="E1690" s="113"/>
      <c r="F1690" s="128"/>
    </row>
    <row r="1691" spans="1:6" s="114" customFormat="1" x14ac:dyDescent="0.2">
      <c r="A1691" s="127"/>
      <c r="B1691" s="125"/>
      <c r="C1691" s="128"/>
      <c r="D1691" s="112"/>
      <c r="E1691" s="113"/>
      <c r="F1691" s="128"/>
    </row>
    <row r="1692" spans="1:6" s="114" customFormat="1" x14ac:dyDescent="0.2">
      <c r="A1692" s="127"/>
      <c r="B1692" s="125"/>
      <c r="C1692" s="128"/>
      <c r="D1692" s="112"/>
      <c r="E1692" s="113"/>
      <c r="F1692" s="128"/>
    </row>
    <row r="1693" spans="1:6" s="114" customFormat="1" x14ac:dyDescent="0.2">
      <c r="A1693" s="127"/>
      <c r="B1693" s="125"/>
      <c r="C1693" s="128"/>
      <c r="D1693" s="112"/>
      <c r="E1693" s="113"/>
      <c r="F1693" s="128"/>
    </row>
    <row r="1694" spans="1:6" s="114" customFormat="1" x14ac:dyDescent="0.2">
      <c r="A1694" s="127"/>
      <c r="B1694" s="125"/>
      <c r="C1694" s="128"/>
      <c r="D1694" s="112"/>
      <c r="E1694" s="113"/>
      <c r="F1694" s="128"/>
    </row>
    <row r="1695" spans="1:6" s="114" customFormat="1" x14ac:dyDescent="0.2">
      <c r="A1695" s="127"/>
      <c r="B1695" s="125"/>
      <c r="C1695" s="128"/>
      <c r="D1695" s="112"/>
      <c r="E1695" s="113"/>
      <c r="F1695" s="128"/>
    </row>
    <row r="1696" spans="1:6" s="114" customFormat="1" x14ac:dyDescent="0.2">
      <c r="A1696" s="127"/>
      <c r="B1696" s="125"/>
      <c r="C1696" s="128"/>
      <c r="D1696" s="112"/>
      <c r="E1696" s="113"/>
      <c r="F1696" s="128"/>
    </row>
    <row r="1697" spans="1:6" s="114" customFormat="1" x14ac:dyDescent="0.2">
      <c r="A1697" s="127"/>
      <c r="B1697" s="125"/>
      <c r="C1697" s="128"/>
      <c r="D1697" s="112"/>
      <c r="E1697" s="113"/>
      <c r="F1697" s="128"/>
    </row>
    <row r="1698" spans="1:6" s="114" customFormat="1" x14ac:dyDescent="0.2">
      <c r="A1698" s="127"/>
      <c r="B1698" s="125"/>
      <c r="C1698" s="128"/>
      <c r="D1698" s="112"/>
      <c r="E1698" s="113"/>
      <c r="F1698" s="128"/>
    </row>
    <row r="1699" spans="1:6" s="114" customFormat="1" x14ac:dyDescent="0.2">
      <c r="A1699" s="127"/>
      <c r="B1699" s="125"/>
      <c r="C1699" s="128"/>
      <c r="D1699" s="112"/>
      <c r="E1699" s="113"/>
      <c r="F1699" s="128"/>
    </row>
    <row r="1700" spans="1:6" s="114" customFormat="1" x14ac:dyDescent="0.2">
      <c r="A1700" s="127"/>
      <c r="B1700" s="125"/>
      <c r="C1700" s="128"/>
      <c r="D1700" s="112"/>
      <c r="E1700" s="113"/>
      <c r="F1700" s="128"/>
    </row>
    <row r="1701" spans="1:6" s="114" customFormat="1" x14ac:dyDescent="0.2">
      <c r="A1701" s="127"/>
      <c r="B1701" s="125"/>
      <c r="C1701" s="128"/>
      <c r="D1701" s="112"/>
      <c r="E1701" s="113"/>
      <c r="F1701" s="128"/>
    </row>
    <row r="1702" spans="1:6" s="114" customFormat="1" x14ac:dyDescent="0.2">
      <c r="A1702" s="127"/>
      <c r="B1702" s="125"/>
      <c r="C1702" s="128"/>
      <c r="D1702" s="112"/>
      <c r="E1702" s="113"/>
      <c r="F1702" s="128"/>
    </row>
    <row r="1703" spans="1:6" s="114" customFormat="1" x14ac:dyDescent="0.2">
      <c r="A1703" s="127"/>
      <c r="B1703" s="125"/>
      <c r="C1703" s="128"/>
      <c r="D1703" s="112"/>
      <c r="E1703" s="113"/>
      <c r="F1703" s="128"/>
    </row>
    <row r="1704" spans="1:6" s="114" customFormat="1" x14ac:dyDescent="0.2">
      <c r="A1704" s="127"/>
      <c r="B1704" s="125"/>
      <c r="C1704" s="128"/>
      <c r="D1704" s="112"/>
      <c r="E1704" s="113"/>
      <c r="F1704" s="128"/>
    </row>
    <row r="1705" spans="1:6" s="114" customFormat="1" x14ac:dyDescent="0.2">
      <c r="A1705" s="127"/>
      <c r="B1705" s="125"/>
      <c r="C1705" s="128"/>
      <c r="D1705" s="112"/>
      <c r="E1705" s="113"/>
      <c r="F1705" s="128"/>
    </row>
    <row r="1706" spans="1:6" s="114" customFormat="1" x14ac:dyDescent="0.2">
      <c r="A1706" s="127"/>
      <c r="B1706" s="125"/>
      <c r="C1706" s="128"/>
      <c r="D1706" s="112"/>
      <c r="E1706" s="113"/>
      <c r="F1706" s="128"/>
    </row>
    <row r="1707" spans="1:6" s="114" customFormat="1" x14ac:dyDescent="0.2">
      <c r="A1707" s="127"/>
      <c r="B1707" s="125"/>
      <c r="C1707" s="128"/>
      <c r="D1707" s="112"/>
      <c r="E1707" s="113"/>
      <c r="F1707" s="128"/>
    </row>
    <row r="1708" spans="1:6" s="114" customFormat="1" x14ac:dyDescent="0.2">
      <c r="A1708" s="127"/>
      <c r="B1708" s="125"/>
      <c r="C1708" s="128"/>
      <c r="D1708" s="112"/>
      <c r="E1708" s="113"/>
      <c r="F1708" s="128"/>
    </row>
    <row r="1709" spans="1:6" s="114" customFormat="1" x14ac:dyDescent="0.2">
      <c r="A1709" s="127"/>
      <c r="B1709" s="125"/>
      <c r="C1709" s="128"/>
      <c r="D1709" s="112"/>
      <c r="E1709" s="113"/>
      <c r="F1709" s="128"/>
    </row>
    <row r="1710" spans="1:6" s="114" customFormat="1" x14ac:dyDescent="0.2">
      <c r="A1710" s="127"/>
      <c r="B1710" s="125"/>
      <c r="C1710" s="128"/>
      <c r="D1710" s="112"/>
      <c r="E1710" s="113"/>
      <c r="F1710" s="128"/>
    </row>
    <row r="1711" spans="1:6" s="114" customFormat="1" x14ac:dyDescent="0.2">
      <c r="A1711" s="127"/>
      <c r="B1711" s="125"/>
      <c r="C1711" s="128"/>
      <c r="D1711" s="112"/>
      <c r="E1711" s="113"/>
      <c r="F1711" s="128"/>
    </row>
    <row r="1712" spans="1:6" s="114" customFormat="1" x14ac:dyDescent="0.2">
      <c r="A1712" s="127"/>
      <c r="B1712" s="125"/>
      <c r="C1712" s="128"/>
      <c r="D1712" s="112"/>
      <c r="E1712" s="113"/>
      <c r="F1712" s="128"/>
    </row>
    <row r="1713" spans="1:6" s="114" customFormat="1" x14ac:dyDescent="0.2">
      <c r="A1713" s="127"/>
      <c r="B1713" s="125"/>
      <c r="C1713" s="128"/>
      <c r="D1713" s="112"/>
      <c r="E1713" s="113"/>
      <c r="F1713" s="128"/>
    </row>
    <row r="1714" spans="1:6" s="114" customFormat="1" x14ac:dyDescent="0.2">
      <c r="A1714" s="127"/>
      <c r="B1714" s="125"/>
      <c r="C1714" s="128"/>
      <c r="D1714" s="112"/>
      <c r="E1714" s="113"/>
      <c r="F1714" s="128"/>
    </row>
    <row r="1715" spans="1:6" s="114" customFormat="1" x14ac:dyDescent="0.2">
      <c r="A1715" s="127"/>
      <c r="B1715" s="125"/>
      <c r="C1715" s="128"/>
      <c r="D1715" s="112"/>
      <c r="E1715" s="113"/>
      <c r="F1715" s="128"/>
    </row>
    <row r="1716" spans="1:6" s="114" customFormat="1" x14ac:dyDescent="0.2">
      <c r="A1716" s="127"/>
      <c r="B1716" s="125"/>
      <c r="C1716" s="128"/>
      <c r="D1716" s="112"/>
      <c r="E1716" s="113"/>
      <c r="F1716" s="128"/>
    </row>
    <row r="1717" spans="1:6" s="114" customFormat="1" x14ac:dyDescent="0.2">
      <c r="A1717" s="127"/>
      <c r="B1717" s="125"/>
      <c r="C1717" s="128"/>
      <c r="D1717" s="112"/>
      <c r="E1717" s="113"/>
      <c r="F1717" s="128"/>
    </row>
    <row r="1718" spans="1:6" s="114" customFormat="1" x14ac:dyDescent="0.2">
      <c r="A1718" s="127"/>
      <c r="B1718" s="125"/>
      <c r="C1718" s="128"/>
      <c r="D1718" s="112"/>
      <c r="E1718" s="113"/>
      <c r="F1718" s="128"/>
    </row>
    <row r="1719" spans="1:6" s="114" customFormat="1" x14ac:dyDescent="0.2">
      <c r="A1719" s="127"/>
      <c r="B1719" s="125"/>
      <c r="C1719" s="128"/>
      <c r="D1719" s="112"/>
      <c r="E1719" s="113"/>
      <c r="F1719" s="128"/>
    </row>
    <row r="1720" spans="1:6" s="114" customFormat="1" x14ac:dyDescent="0.2">
      <c r="A1720" s="127"/>
      <c r="B1720" s="125"/>
      <c r="C1720" s="128"/>
      <c r="D1720" s="112"/>
      <c r="E1720" s="113"/>
      <c r="F1720" s="128"/>
    </row>
    <row r="1721" spans="1:6" s="114" customFormat="1" x14ac:dyDescent="0.2">
      <c r="A1721" s="127"/>
      <c r="B1721" s="125"/>
      <c r="C1721" s="128"/>
      <c r="D1721" s="112"/>
      <c r="E1721" s="113"/>
      <c r="F1721" s="128"/>
    </row>
    <row r="1722" spans="1:6" s="114" customFormat="1" x14ac:dyDescent="0.2">
      <c r="A1722" s="127"/>
      <c r="B1722" s="125"/>
      <c r="C1722" s="128"/>
      <c r="D1722" s="112"/>
      <c r="E1722" s="113"/>
      <c r="F1722" s="128"/>
    </row>
    <row r="1723" spans="1:6" s="114" customFormat="1" x14ac:dyDescent="0.2">
      <c r="A1723" s="127"/>
      <c r="B1723" s="125"/>
      <c r="C1723" s="128"/>
      <c r="D1723" s="112"/>
      <c r="E1723" s="113"/>
      <c r="F1723" s="128"/>
    </row>
    <row r="1724" spans="1:6" s="114" customFormat="1" x14ac:dyDescent="0.2">
      <c r="A1724" s="127"/>
      <c r="B1724" s="125"/>
      <c r="C1724" s="128"/>
      <c r="D1724" s="112"/>
      <c r="E1724" s="113"/>
      <c r="F1724" s="128"/>
    </row>
    <row r="1725" spans="1:6" s="114" customFormat="1" x14ac:dyDescent="0.2">
      <c r="A1725" s="127"/>
      <c r="B1725" s="125"/>
      <c r="C1725" s="128"/>
      <c r="D1725" s="112"/>
      <c r="E1725" s="113"/>
      <c r="F1725" s="128"/>
    </row>
    <row r="1726" spans="1:6" s="114" customFormat="1" x14ac:dyDescent="0.2">
      <c r="A1726" s="127"/>
      <c r="B1726" s="125"/>
      <c r="C1726" s="128"/>
      <c r="D1726" s="112"/>
      <c r="E1726" s="113"/>
      <c r="F1726" s="128"/>
    </row>
    <row r="1727" spans="1:6" s="114" customFormat="1" x14ac:dyDescent="0.2">
      <c r="A1727" s="127"/>
      <c r="B1727" s="125"/>
      <c r="C1727" s="128"/>
      <c r="D1727" s="112"/>
      <c r="E1727" s="113"/>
      <c r="F1727" s="128"/>
    </row>
    <row r="1728" spans="1:6" s="114" customFormat="1" x14ac:dyDescent="0.2">
      <c r="A1728" s="127"/>
      <c r="B1728" s="125"/>
      <c r="C1728" s="128"/>
      <c r="D1728" s="112"/>
      <c r="E1728" s="113"/>
      <c r="F1728" s="128"/>
    </row>
    <row r="1729" spans="1:6" s="114" customFormat="1" x14ac:dyDescent="0.2">
      <c r="A1729" s="127"/>
      <c r="B1729" s="125"/>
      <c r="C1729" s="128"/>
      <c r="D1729" s="112"/>
      <c r="E1729" s="113"/>
      <c r="F1729" s="128"/>
    </row>
    <row r="1730" spans="1:6" s="114" customFormat="1" x14ac:dyDescent="0.2">
      <c r="A1730" s="127"/>
      <c r="B1730" s="125"/>
      <c r="C1730" s="128"/>
      <c r="D1730" s="112"/>
      <c r="E1730" s="113"/>
      <c r="F1730" s="128"/>
    </row>
    <row r="1731" spans="1:6" s="114" customFormat="1" x14ac:dyDescent="0.2">
      <c r="A1731" s="127"/>
      <c r="B1731" s="125"/>
      <c r="C1731" s="128"/>
      <c r="D1731" s="112"/>
      <c r="E1731" s="113"/>
      <c r="F1731" s="128"/>
    </row>
    <row r="1732" spans="1:6" s="114" customFormat="1" x14ac:dyDescent="0.2">
      <c r="A1732" s="127"/>
      <c r="B1732" s="125"/>
      <c r="C1732" s="128"/>
      <c r="D1732" s="112"/>
      <c r="E1732" s="113"/>
      <c r="F1732" s="128"/>
    </row>
    <row r="1733" spans="1:6" s="114" customFormat="1" x14ac:dyDescent="0.2">
      <c r="A1733" s="127"/>
      <c r="B1733" s="125"/>
      <c r="C1733" s="128"/>
      <c r="D1733" s="112"/>
      <c r="E1733" s="113"/>
      <c r="F1733" s="128"/>
    </row>
    <row r="1734" spans="1:6" s="114" customFormat="1" x14ac:dyDescent="0.2">
      <c r="A1734" s="127"/>
      <c r="B1734" s="125"/>
      <c r="C1734" s="128"/>
      <c r="D1734" s="112"/>
      <c r="E1734" s="113"/>
      <c r="F1734" s="128"/>
    </row>
    <row r="1735" spans="1:6" s="114" customFormat="1" x14ac:dyDescent="0.2">
      <c r="A1735" s="127"/>
      <c r="B1735" s="125"/>
      <c r="C1735" s="128"/>
      <c r="D1735" s="112"/>
      <c r="E1735" s="113"/>
      <c r="F1735" s="128"/>
    </row>
    <row r="1736" spans="1:6" s="114" customFormat="1" x14ac:dyDescent="0.2">
      <c r="A1736" s="127"/>
      <c r="B1736" s="125"/>
      <c r="C1736" s="128"/>
      <c r="D1736" s="112"/>
      <c r="E1736" s="113"/>
      <c r="F1736" s="128"/>
    </row>
    <row r="1737" spans="1:6" s="114" customFormat="1" x14ac:dyDescent="0.2">
      <c r="A1737" s="127"/>
      <c r="B1737" s="125"/>
      <c r="C1737" s="128"/>
      <c r="D1737" s="112"/>
      <c r="E1737" s="113"/>
      <c r="F1737" s="128"/>
    </row>
    <row r="1738" spans="1:6" s="114" customFormat="1" x14ac:dyDescent="0.2">
      <c r="A1738" s="127"/>
      <c r="B1738" s="125"/>
      <c r="C1738" s="128"/>
      <c r="D1738" s="112"/>
      <c r="E1738" s="113"/>
      <c r="F1738" s="128"/>
    </row>
    <row r="1739" spans="1:6" s="114" customFormat="1" x14ac:dyDescent="0.2">
      <c r="A1739" s="127"/>
      <c r="B1739" s="125"/>
      <c r="C1739" s="128"/>
      <c r="D1739" s="112"/>
      <c r="E1739" s="113"/>
      <c r="F1739" s="128"/>
    </row>
    <row r="1740" spans="1:6" s="114" customFormat="1" x14ac:dyDescent="0.2">
      <c r="A1740" s="127"/>
      <c r="B1740" s="125"/>
      <c r="C1740" s="128"/>
      <c r="D1740" s="112"/>
      <c r="E1740" s="113"/>
      <c r="F1740" s="128"/>
    </row>
    <row r="1741" spans="1:6" s="114" customFormat="1" x14ac:dyDescent="0.2">
      <c r="A1741" s="127"/>
      <c r="B1741" s="125"/>
      <c r="C1741" s="128"/>
      <c r="D1741" s="112"/>
      <c r="E1741" s="113"/>
      <c r="F1741" s="128"/>
    </row>
    <row r="1742" spans="1:6" s="114" customFormat="1" x14ac:dyDescent="0.2">
      <c r="A1742" s="127"/>
      <c r="B1742" s="125"/>
      <c r="C1742" s="128"/>
      <c r="D1742" s="112"/>
      <c r="E1742" s="113"/>
      <c r="F1742" s="128"/>
    </row>
    <row r="1743" spans="1:6" s="114" customFormat="1" x14ac:dyDescent="0.2">
      <c r="A1743" s="127"/>
      <c r="B1743" s="125"/>
      <c r="C1743" s="128"/>
      <c r="D1743" s="112"/>
      <c r="E1743" s="113"/>
      <c r="F1743" s="128"/>
    </row>
    <row r="1744" spans="1:6" s="114" customFormat="1" x14ac:dyDescent="0.2">
      <c r="A1744" s="127"/>
      <c r="B1744" s="125"/>
      <c r="C1744" s="128"/>
      <c r="D1744" s="112"/>
      <c r="E1744" s="113"/>
      <c r="F1744" s="128"/>
    </row>
    <row r="1745" spans="1:6" s="114" customFormat="1" x14ac:dyDescent="0.2">
      <c r="A1745" s="127"/>
      <c r="B1745" s="125"/>
      <c r="C1745" s="128"/>
      <c r="D1745" s="112"/>
      <c r="E1745" s="113"/>
      <c r="F1745" s="128"/>
    </row>
    <row r="1746" spans="1:6" s="114" customFormat="1" x14ac:dyDescent="0.2">
      <c r="A1746" s="127"/>
      <c r="B1746" s="125"/>
      <c r="C1746" s="128"/>
      <c r="D1746" s="112"/>
      <c r="E1746" s="113"/>
      <c r="F1746" s="128"/>
    </row>
    <row r="1747" spans="1:6" s="114" customFormat="1" x14ac:dyDescent="0.2">
      <c r="A1747" s="127"/>
      <c r="B1747" s="125"/>
      <c r="C1747" s="128"/>
      <c r="D1747" s="112"/>
      <c r="E1747" s="113"/>
      <c r="F1747" s="128"/>
    </row>
    <row r="1748" spans="1:6" s="114" customFormat="1" x14ac:dyDescent="0.2">
      <c r="A1748" s="127"/>
      <c r="B1748" s="125"/>
      <c r="C1748" s="128"/>
      <c r="D1748" s="112"/>
      <c r="E1748" s="113"/>
      <c r="F1748" s="128"/>
    </row>
    <row r="1749" spans="1:6" s="114" customFormat="1" x14ac:dyDescent="0.2">
      <c r="A1749" s="127"/>
      <c r="B1749" s="125"/>
      <c r="C1749" s="128"/>
      <c r="D1749" s="112"/>
      <c r="E1749" s="113"/>
      <c r="F1749" s="128"/>
    </row>
    <row r="1750" spans="1:6" s="114" customFormat="1" x14ac:dyDescent="0.2">
      <c r="A1750" s="127"/>
      <c r="B1750" s="125"/>
      <c r="C1750" s="128"/>
      <c r="D1750" s="112"/>
      <c r="E1750" s="113"/>
      <c r="F1750" s="128"/>
    </row>
    <row r="1751" spans="1:6" s="114" customFormat="1" x14ac:dyDescent="0.2">
      <c r="A1751" s="127"/>
      <c r="B1751" s="125"/>
      <c r="C1751" s="128"/>
      <c r="D1751" s="112"/>
      <c r="E1751" s="113"/>
      <c r="F1751" s="128"/>
    </row>
    <row r="1752" spans="1:6" s="114" customFormat="1" x14ac:dyDescent="0.2">
      <c r="A1752" s="127"/>
      <c r="B1752" s="125"/>
      <c r="C1752" s="128"/>
      <c r="D1752" s="112"/>
      <c r="E1752" s="113"/>
      <c r="F1752" s="128"/>
    </row>
    <row r="1753" spans="1:6" s="114" customFormat="1" x14ac:dyDescent="0.2">
      <c r="A1753" s="127"/>
      <c r="B1753" s="125"/>
      <c r="C1753" s="128"/>
      <c r="D1753" s="112"/>
      <c r="E1753" s="113"/>
      <c r="F1753" s="128"/>
    </row>
    <row r="1754" spans="1:6" s="114" customFormat="1" x14ac:dyDescent="0.2">
      <c r="A1754" s="127"/>
      <c r="B1754" s="125"/>
      <c r="C1754" s="128"/>
      <c r="D1754" s="112"/>
      <c r="E1754" s="113"/>
      <c r="F1754" s="128"/>
    </row>
    <row r="1755" spans="1:6" s="114" customFormat="1" x14ac:dyDescent="0.2">
      <c r="A1755" s="127"/>
      <c r="B1755" s="125"/>
      <c r="C1755" s="128"/>
      <c r="D1755" s="112"/>
      <c r="E1755" s="113"/>
      <c r="F1755" s="128"/>
    </row>
    <row r="1756" spans="1:6" s="114" customFormat="1" x14ac:dyDescent="0.2">
      <c r="A1756" s="127"/>
      <c r="B1756" s="125"/>
      <c r="C1756" s="128"/>
      <c r="D1756" s="112"/>
      <c r="E1756" s="113"/>
      <c r="F1756" s="128"/>
    </row>
    <row r="1757" spans="1:6" s="114" customFormat="1" x14ac:dyDescent="0.2">
      <c r="A1757" s="127"/>
      <c r="B1757" s="125"/>
      <c r="C1757" s="128"/>
      <c r="D1757" s="112"/>
      <c r="E1757" s="113"/>
      <c r="F1757" s="128"/>
    </row>
    <row r="1758" spans="1:6" s="114" customFormat="1" x14ac:dyDescent="0.2">
      <c r="A1758" s="127"/>
      <c r="B1758" s="125"/>
      <c r="C1758" s="128"/>
      <c r="D1758" s="112"/>
      <c r="E1758" s="113"/>
      <c r="F1758" s="128"/>
    </row>
    <row r="1759" spans="1:6" s="114" customFormat="1" x14ac:dyDescent="0.2">
      <c r="A1759" s="127"/>
      <c r="B1759" s="125"/>
      <c r="C1759" s="128"/>
      <c r="D1759" s="112"/>
      <c r="E1759" s="113"/>
      <c r="F1759" s="128"/>
    </row>
    <row r="1760" spans="1:6" s="114" customFormat="1" x14ac:dyDescent="0.2">
      <c r="A1760" s="127"/>
      <c r="B1760" s="125"/>
      <c r="C1760" s="128"/>
      <c r="D1760" s="112"/>
      <c r="E1760" s="113"/>
      <c r="F1760" s="128"/>
    </row>
    <row r="1761" spans="1:6" s="114" customFormat="1" x14ac:dyDescent="0.2">
      <c r="A1761" s="127"/>
      <c r="B1761" s="125"/>
      <c r="C1761" s="128"/>
      <c r="D1761" s="112"/>
      <c r="E1761" s="113"/>
      <c r="F1761" s="128"/>
    </row>
    <row r="1762" spans="1:6" s="114" customFormat="1" x14ac:dyDescent="0.2">
      <c r="A1762" s="127"/>
      <c r="B1762" s="125"/>
      <c r="C1762" s="128"/>
      <c r="D1762" s="112"/>
      <c r="E1762" s="113"/>
      <c r="F1762" s="128"/>
    </row>
    <row r="1763" spans="1:6" s="114" customFormat="1" x14ac:dyDescent="0.2">
      <c r="A1763" s="127"/>
      <c r="B1763" s="125"/>
      <c r="C1763" s="128"/>
      <c r="D1763" s="112"/>
      <c r="E1763" s="113"/>
      <c r="F1763" s="128"/>
    </row>
    <row r="1764" spans="1:6" s="114" customFormat="1" x14ac:dyDescent="0.2">
      <c r="A1764" s="127"/>
      <c r="B1764" s="125"/>
      <c r="C1764" s="128"/>
      <c r="D1764" s="112"/>
      <c r="E1764" s="113"/>
      <c r="F1764" s="128"/>
    </row>
    <row r="1765" spans="1:6" s="114" customFormat="1" x14ac:dyDescent="0.2">
      <c r="A1765" s="127"/>
      <c r="B1765" s="125"/>
      <c r="C1765" s="128"/>
      <c r="D1765" s="112"/>
      <c r="E1765" s="113"/>
      <c r="F1765" s="128"/>
    </row>
    <row r="1766" spans="1:6" s="114" customFormat="1" x14ac:dyDescent="0.2">
      <c r="A1766" s="127"/>
      <c r="B1766" s="125"/>
      <c r="C1766" s="128"/>
      <c r="D1766" s="112"/>
      <c r="E1766" s="113"/>
      <c r="F1766" s="128"/>
    </row>
    <row r="1767" spans="1:6" s="114" customFormat="1" x14ac:dyDescent="0.2">
      <c r="A1767" s="127"/>
      <c r="B1767" s="125"/>
      <c r="C1767" s="128"/>
      <c r="D1767" s="112"/>
      <c r="E1767" s="113"/>
      <c r="F1767" s="128"/>
    </row>
    <row r="1768" spans="1:6" s="114" customFormat="1" x14ac:dyDescent="0.2">
      <c r="A1768" s="127"/>
      <c r="B1768" s="125"/>
      <c r="C1768" s="128"/>
      <c r="D1768" s="112"/>
      <c r="E1768" s="113"/>
      <c r="F1768" s="128"/>
    </row>
    <row r="1769" spans="1:6" s="114" customFormat="1" x14ac:dyDescent="0.2">
      <c r="A1769" s="127"/>
      <c r="B1769" s="125"/>
      <c r="C1769" s="128"/>
      <c r="D1769" s="112"/>
      <c r="E1769" s="113"/>
      <c r="F1769" s="128"/>
    </row>
    <row r="1770" spans="1:6" s="114" customFormat="1" x14ac:dyDescent="0.2">
      <c r="A1770" s="127"/>
      <c r="B1770" s="125"/>
      <c r="C1770" s="128"/>
      <c r="D1770" s="112"/>
      <c r="E1770" s="113"/>
      <c r="F1770" s="128"/>
    </row>
    <row r="1771" spans="1:6" s="114" customFormat="1" x14ac:dyDescent="0.2">
      <c r="A1771" s="127"/>
      <c r="B1771" s="125"/>
      <c r="C1771" s="128"/>
      <c r="D1771" s="112"/>
      <c r="E1771" s="113"/>
      <c r="F1771" s="128"/>
    </row>
    <row r="1772" spans="1:6" s="114" customFormat="1" x14ac:dyDescent="0.2">
      <c r="A1772" s="127"/>
      <c r="B1772" s="125"/>
      <c r="C1772" s="128"/>
      <c r="D1772" s="112"/>
      <c r="E1772" s="113"/>
      <c r="F1772" s="128"/>
    </row>
    <row r="1773" spans="1:6" s="114" customFormat="1" x14ac:dyDescent="0.2">
      <c r="A1773" s="127"/>
      <c r="B1773" s="125"/>
      <c r="C1773" s="128"/>
      <c r="D1773" s="112"/>
      <c r="E1773" s="113"/>
      <c r="F1773" s="128"/>
    </row>
    <row r="1774" spans="1:6" s="114" customFormat="1" x14ac:dyDescent="0.2">
      <c r="A1774" s="127"/>
      <c r="B1774" s="125"/>
      <c r="C1774" s="128"/>
      <c r="D1774" s="112"/>
      <c r="E1774" s="113"/>
      <c r="F1774" s="128"/>
    </row>
    <row r="1775" spans="1:6" s="114" customFormat="1" x14ac:dyDescent="0.2">
      <c r="A1775" s="127"/>
      <c r="B1775" s="125"/>
      <c r="C1775" s="128"/>
      <c r="D1775" s="112"/>
      <c r="E1775" s="113"/>
      <c r="F1775" s="128"/>
    </row>
    <row r="1776" spans="1:6" s="114" customFormat="1" x14ac:dyDescent="0.2">
      <c r="A1776" s="127"/>
      <c r="B1776" s="125"/>
      <c r="C1776" s="128"/>
      <c r="D1776" s="112"/>
      <c r="E1776" s="113"/>
      <c r="F1776" s="128"/>
    </row>
    <row r="1777" spans="1:6" s="114" customFormat="1" x14ac:dyDescent="0.2">
      <c r="A1777" s="127"/>
      <c r="B1777" s="125"/>
      <c r="C1777" s="128"/>
      <c r="D1777" s="112"/>
      <c r="E1777" s="113"/>
      <c r="F1777" s="128"/>
    </row>
    <row r="1778" spans="1:6" s="114" customFormat="1" x14ac:dyDescent="0.2">
      <c r="A1778" s="127"/>
      <c r="B1778" s="125"/>
      <c r="C1778" s="128"/>
      <c r="D1778" s="112"/>
      <c r="E1778" s="113"/>
      <c r="F1778" s="128"/>
    </row>
    <row r="1779" spans="1:6" s="114" customFormat="1" x14ac:dyDescent="0.2">
      <c r="A1779" s="127"/>
      <c r="B1779" s="125"/>
      <c r="C1779" s="128"/>
      <c r="D1779" s="112"/>
      <c r="E1779" s="113"/>
      <c r="F1779" s="128"/>
    </row>
    <row r="1780" spans="1:6" s="114" customFormat="1" x14ac:dyDescent="0.2">
      <c r="A1780" s="127"/>
      <c r="B1780" s="125"/>
      <c r="C1780" s="128"/>
      <c r="D1780" s="112"/>
      <c r="E1780" s="113"/>
      <c r="F1780" s="128"/>
    </row>
    <row r="1781" spans="1:6" s="114" customFormat="1" x14ac:dyDescent="0.2">
      <c r="A1781" s="127"/>
      <c r="B1781" s="125"/>
      <c r="C1781" s="128"/>
      <c r="D1781" s="112"/>
      <c r="E1781" s="113"/>
      <c r="F1781" s="128"/>
    </row>
    <row r="1782" spans="1:6" s="114" customFormat="1" x14ac:dyDescent="0.2">
      <c r="A1782" s="127"/>
      <c r="B1782" s="125"/>
      <c r="C1782" s="128"/>
      <c r="D1782" s="112"/>
      <c r="E1782" s="113"/>
      <c r="F1782" s="128"/>
    </row>
    <row r="1783" spans="1:6" s="114" customFormat="1" x14ac:dyDescent="0.2">
      <c r="A1783" s="127"/>
      <c r="B1783" s="125"/>
      <c r="C1783" s="128"/>
      <c r="D1783" s="112"/>
      <c r="E1783" s="113"/>
      <c r="F1783" s="128"/>
    </row>
    <row r="1784" spans="1:6" s="114" customFormat="1" x14ac:dyDescent="0.2">
      <c r="A1784" s="127"/>
      <c r="B1784" s="125"/>
      <c r="C1784" s="128"/>
      <c r="D1784" s="112"/>
      <c r="E1784" s="113"/>
      <c r="F1784" s="128"/>
    </row>
    <row r="1785" spans="1:6" s="114" customFormat="1" x14ac:dyDescent="0.2">
      <c r="A1785" s="127"/>
      <c r="B1785" s="125"/>
      <c r="C1785" s="128"/>
      <c r="D1785" s="112"/>
      <c r="E1785" s="113"/>
      <c r="F1785" s="128"/>
    </row>
    <row r="1786" spans="1:6" s="114" customFormat="1" x14ac:dyDescent="0.2">
      <c r="A1786" s="127"/>
      <c r="B1786" s="125"/>
      <c r="C1786" s="128"/>
      <c r="D1786" s="112"/>
      <c r="E1786" s="113"/>
      <c r="F1786" s="128"/>
    </row>
    <row r="1787" spans="1:6" s="114" customFormat="1" x14ac:dyDescent="0.2">
      <c r="A1787" s="127"/>
      <c r="B1787" s="125"/>
      <c r="C1787" s="128"/>
      <c r="D1787" s="112"/>
      <c r="E1787" s="113"/>
      <c r="F1787" s="128"/>
    </row>
    <row r="1788" spans="1:6" s="114" customFormat="1" x14ac:dyDescent="0.2">
      <c r="A1788" s="127"/>
      <c r="B1788" s="125"/>
      <c r="C1788" s="128"/>
      <c r="D1788" s="112"/>
      <c r="E1788" s="113"/>
      <c r="F1788" s="128"/>
    </row>
    <row r="1789" spans="1:6" s="114" customFormat="1" x14ac:dyDescent="0.2">
      <c r="A1789" s="127"/>
      <c r="B1789" s="125"/>
      <c r="C1789" s="128"/>
      <c r="D1789" s="112"/>
      <c r="E1789" s="113"/>
      <c r="F1789" s="128"/>
    </row>
    <row r="1790" spans="1:6" s="114" customFormat="1" x14ac:dyDescent="0.2">
      <c r="A1790" s="127"/>
      <c r="B1790" s="125"/>
      <c r="C1790" s="128"/>
      <c r="D1790" s="112"/>
      <c r="E1790" s="113"/>
      <c r="F1790" s="128"/>
    </row>
    <row r="1791" spans="1:6" s="114" customFormat="1" x14ac:dyDescent="0.2">
      <c r="A1791" s="127"/>
      <c r="B1791" s="125"/>
      <c r="C1791" s="128"/>
      <c r="D1791" s="112"/>
      <c r="E1791" s="113"/>
      <c r="F1791" s="128"/>
    </row>
    <row r="1792" spans="1:6" s="114" customFormat="1" x14ac:dyDescent="0.2">
      <c r="A1792" s="127"/>
      <c r="B1792" s="125"/>
      <c r="C1792" s="128"/>
      <c r="D1792" s="112"/>
      <c r="E1792" s="113"/>
      <c r="F1792" s="128"/>
    </row>
    <row r="1793" spans="1:6" s="114" customFormat="1" x14ac:dyDescent="0.2">
      <c r="A1793" s="127"/>
      <c r="B1793" s="125"/>
      <c r="C1793" s="128"/>
      <c r="D1793" s="112"/>
      <c r="E1793" s="113"/>
      <c r="F1793" s="128"/>
    </row>
    <row r="1794" spans="1:6" s="114" customFormat="1" x14ac:dyDescent="0.2">
      <c r="A1794" s="127"/>
      <c r="B1794" s="125"/>
      <c r="C1794" s="128"/>
      <c r="D1794" s="112"/>
      <c r="E1794" s="113"/>
      <c r="F1794" s="128"/>
    </row>
    <row r="1795" spans="1:6" s="114" customFormat="1" x14ac:dyDescent="0.2">
      <c r="A1795" s="127"/>
      <c r="B1795" s="125"/>
      <c r="C1795" s="128"/>
      <c r="D1795" s="112"/>
      <c r="E1795" s="113"/>
      <c r="F1795" s="128"/>
    </row>
    <row r="1796" spans="1:6" s="114" customFormat="1" x14ac:dyDescent="0.2">
      <c r="A1796" s="127"/>
      <c r="B1796" s="125"/>
      <c r="C1796" s="128"/>
      <c r="D1796" s="112"/>
      <c r="E1796" s="113"/>
      <c r="F1796" s="128"/>
    </row>
    <row r="1797" spans="1:6" s="114" customFormat="1" x14ac:dyDescent="0.2">
      <c r="A1797" s="127"/>
      <c r="B1797" s="125"/>
      <c r="C1797" s="128"/>
      <c r="D1797" s="112"/>
      <c r="E1797" s="113"/>
      <c r="F1797" s="128"/>
    </row>
    <row r="1798" spans="1:6" s="114" customFormat="1" x14ac:dyDescent="0.2">
      <c r="A1798" s="127"/>
      <c r="B1798" s="125"/>
      <c r="C1798" s="128"/>
      <c r="D1798" s="112"/>
      <c r="E1798" s="113"/>
      <c r="F1798" s="128"/>
    </row>
    <row r="1799" spans="1:6" s="114" customFormat="1" x14ac:dyDescent="0.2">
      <c r="A1799" s="127"/>
      <c r="B1799" s="125"/>
      <c r="C1799" s="128"/>
      <c r="D1799" s="112"/>
      <c r="E1799" s="113"/>
      <c r="F1799" s="128"/>
    </row>
    <row r="1800" spans="1:6" s="114" customFormat="1" x14ac:dyDescent="0.2">
      <c r="A1800" s="127"/>
      <c r="B1800" s="125"/>
      <c r="C1800" s="128"/>
      <c r="D1800" s="112"/>
      <c r="E1800" s="113"/>
      <c r="F1800" s="128"/>
    </row>
    <row r="1801" spans="1:6" s="114" customFormat="1" x14ac:dyDescent="0.2">
      <c r="A1801" s="127"/>
      <c r="B1801" s="125"/>
      <c r="C1801" s="128"/>
      <c r="D1801" s="112"/>
      <c r="E1801" s="113"/>
      <c r="F1801" s="128"/>
    </row>
    <row r="1802" spans="1:6" s="114" customFormat="1" x14ac:dyDescent="0.2">
      <c r="A1802" s="127"/>
      <c r="B1802" s="125"/>
      <c r="C1802" s="128"/>
      <c r="D1802" s="112"/>
      <c r="E1802" s="113"/>
      <c r="F1802" s="128"/>
    </row>
    <row r="1803" spans="1:6" s="114" customFormat="1" x14ac:dyDescent="0.2">
      <c r="A1803" s="127"/>
      <c r="B1803" s="125"/>
      <c r="C1803" s="128"/>
      <c r="D1803" s="112"/>
      <c r="E1803" s="113"/>
      <c r="F1803" s="128"/>
    </row>
    <row r="1804" spans="1:6" s="114" customFormat="1" x14ac:dyDescent="0.2">
      <c r="A1804" s="127"/>
      <c r="B1804" s="125"/>
      <c r="C1804" s="128"/>
      <c r="D1804" s="112"/>
      <c r="E1804" s="113"/>
      <c r="F1804" s="128"/>
    </row>
    <row r="1805" spans="1:6" s="114" customFormat="1" x14ac:dyDescent="0.2">
      <c r="A1805" s="127"/>
      <c r="B1805" s="125"/>
      <c r="C1805" s="128"/>
      <c r="D1805" s="112"/>
      <c r="E1805" s="113"/>
      <c r="F1805" s="128"/>
    </row>
    <row r="1806" spans="1:6" s="114" customFormat="1" x14ac:dyDescent="0.2">
      <c r="A1806" s="127"/>
      <c r="B1806" s="125"/>
      <c r="C1806" s="128"/>
      <c r="D1806" s="112"/>
      <c r="E1806" s="113"/>
      <c r="F1806" s="128"/>
    </row>
    <row r="1807" spans="1:6" s="114" customFormat="1" x14ac:dyDescent="0.2">
      <c r="A1807" s="127"/>
      <c r="B1807" s="125"/>
      <c r="C1807" s="128"/>
      <c r="D1807" s="112"/>
      <c r="E1807" s="113"/>
      <c r="F1807" s="128"/>
    </row>
    <row r="1808" spans="1:6" s="114" customFormat="1" x14ac:dyDescent="0.2">
      <c r="A1808" s="127"/>
      <c r="B1808" s="125"/>
      <c r="C1808" s="128"/>
      <c r="D1808" s="112"/>
      <c r="E1808" s="113"/>
      <c r="F1808" s="128"/>
    </row>
    <row r="1809" spans="1:6" s="114" customFormat="1" x14ac:dyDescent="0.2">
      <c r="A1809" s="127"/>
      <c r="B1809" s="125"/>
      <c r="C1809" s="128"/>
      <c r="D1809" s="112"/>
      <c r="E1809" s="113"/>
      <c r="F1809" s="128"/>
    </row>
    <row r="1810" spans="1:6" s="114" customFormat="1" x14ac:dyDescent="0.2">
      <c r="A1810" s="127"/>
      <c r="B1810" s="125"/>
      <c r="C1810" s="128"/>
      <c r="D1810" s="112"/>
      <c r="E1810" s="113"/>
      <c r="F1810" s="128"/>
    </row>
    <row r="1811" spans="1:6" s="114" customFormat="1" x14ac:dyDescent="0.2">
      <c r="A1811" s="127"/>
      <c r="B1811" s="125"/>
      <c r="C1811" s="128"/>
      <c r="D1811" s="112"/>
      <c r="E1811" s="113"/>
      <c r="F1811" s="128"/>
    </row>
    <row r="1812" spans="1:6" s="114" customFormat="1" x14ac:dyDescent="0.2">
      <c r="A1812" s="127"/>
      <c r="B1812" s="125"/>
      <c r="C1812" s="128"/>
      <c r="D1812" s="112"/>
      <c r="E1812" s="113"/>
      <c r="F1812" s="128"/>
    </row>
    <row r="1813" spans="1:6" s="114" customFormat="1" x14ac:dyDescent="0.2">
      <c r="A1813" s="127"/>
      <c r="B1813" s="125"/>
      <c r="C1813" s="128"/>
      <c r="D1813" s="112"/>
      <c r="E1813" s="113"/>
      <c r="F1813" s="128"/>
    </row>
    <row r="1814" spans="1:6" s="114" customFormat="1" x14ac:dyDescent="0.2">
      <c r="A1814" s="127"/>
      <c r="B1814" s="125"/>
      <c r="C1814" s="128"/>
      <c r="D1814" s="112"/>
      <c r="E1814" s="113"/>
      <c r="F1814" s="128"/>
    </row>
    <row r="1815" spans="1:6" s="114" customFormat="1" x14ac:dyDescent="0.2">
      <c r="A1815" s="127"/>
      <c r="B1815" s="125"/>
      <c r="C1815" s="128"/>
      <c r="D1815" s="112"/>
      <c r="E1815" s="113"/>
      <c r="F1815" s="128"/>
    </row>
    <row r="1816" spans="1:6" s="114" customFormat="1" x14ac:dyDescent="0.2">
      <c r="A1816" s="127"/>
      <c r="B1816" s="125"/>
      <c r="C1816" s="128"/>
      <c r="D1816" s="112"/>
      <c r="E1816" s="113"/>
      <c r="F1816" s="128"/>
    </row>
    <row r="1817" spans="1:6" s="114" customFormat="1" x14ac:dyDescent="0.2">
      <c r="A1817" s="127"/>
      <c r="B1817" s="125"/>
      <c r="C1817" s="128"/>
      <c r="D1817" s="112"/>
      <c r="E1817" s="113"/>
      <c r="F1817" s="128"/>
    </row>
    <row r="1818" spans="1:6" s="114" customFormat="1" x14ac:dyDescent="0.2">
      <c r="A1818" s="127"/>
      <c r="B1818" s="125"/>
      <c r="C1818" s="128"/>
      <c r="D1818" s="112"/>
      <c r="E1818" s="113"/>
      <c r="F1818" s="128"/>
    </row>
    <row r="1819" spans="1:6" s="114" customFormat="1" x14ac:dyDescent="0.2">
      <c r="A1819" s="127"/>
      <c r="B1819" s="125"/>
      <c r="C1819" s="128"/>
      <c r="D1819" s="112"/>
      <c r="E1819" s="113"/>
      <c r="F1819" s="128"/>
    </row>
    <row r="1820" spans="1:6" s="114" customFormat="1" x14ac:dyDescent="0.2">
      <c r="A1820" s="127"/>
      <c r="B1820" s="125"/>
      <c r="C1820" s="128"/>
      <c r="D1820" s="112"/>
      <c r="E1820" s="113"/>
      <c r="F1820" s="128"/>
    </row>
    <row r="1821" spans="1:6" s="114" customFormat="1" x14ac:dyDescent="0.2">
      <c r="A1821" s="127"/>
      <c r="B1821" s="125"/>
      <c r="C1821" s="128"/>
      <c r="D1821" s="112"/>
      <c r="E1821" s="113"/>
      <c r="F1821" s="128"/>
    </row>
    <row r="1822" spans="1:6" s="114" customFormat="1" x14ac:dyDescent="0.2">
      <c r="A1822" s="127"/>
      <c r="B1822" s="125"/>
      <c r="C1822" s="128"/>
      <c r="D1822" s="112"/>
      <c r="E1822" s="113"/>
      <c r="F1822" s="128"/>
    </row>
    <row r="1823" spans="1:6" s="114" customFormat="1" x14ac:dyDescent="0.2">
      <c r="A1823" s="127"/>
      <c r="B1823" s="125"/>
      <c r="C1823" s="128"/>
      <c r="D1823" s="112"/>
      <c r="E1823" s="113"/>
      <c r="F1823" s="128"/>
    </row>
    <row r="1824" spans="1:6" s="114" customFormat="1" x14ac:dyDescent="0.2">
      <c r="A1824" s="127"/>
      <c r="B1824" s="125"/>
      <c r="C1824" s="128"/>
      <c r="D1824" s="112"/>
      <c r="E1824" s="113"/>
      <c r="F1824" s="128"/>
    </row>
    <row r="1825" spans="1:6" s="114" customFormat="1" x14ac:dyDescent="0.2">
      <c r="A1825" s="127"/>
      <c r="B1825" s="125"/>
      <c r="C1825" s="128"/>
      <c r="D1825" s="112"/>
      <c r="E1825" s="113"/>
      <c r="F1825" s="128"/>
    </row>
    <row r="1826" spans="1:6" s="114" customFormat="1" x14ac:dyDescent="0.2">
      <c r="A1826" s="127"/>
      <c r="B1826" s="125"/>
      <c r="C1826" s="128"/>
      <c r="D1826" s="112"/>
      <c r="E1826" s="113"/>
      <c r="F1826" s="128"/>
    </row>
    <row r="1827" spans="1:6" s="114" customFormat="1" x14ac:dyDescent="0.2">
      <c r="A1827" s="127"/>
      <c r="B1827" s="125"/>
      <c r="C1827" s="128"/>
      <c r="D1827" s="112"/>
      <c r="E1827" s="113"/>
      <c r="F1827" s="128"/>
    </row>
    <row r="1828" spans="1:6" s="114" customFormat="1" x14ac:dyDescent="0.2">
      <c r="A1828" s="127"/>
      <c r="B1828" s="125"/>
      <c r="C1828" s="128"/>
      <c r="D1828" s="112"/>
      <c r="E1828" s="113"/>
      <c r="F1828" s="128"/>
    </row>
    <row r="1829" spans="1:6" s="114" customFormat="1" x14ac:dyDescent="0.2">
      <c r="A1829" s="127"/>
      <c r="B1829" s="125"/>
      <c r="C1829" s="128"/>
      <c r="D1829" s="112"/>
      <c r="E1829" s="113"/>
      <c r="F1829" s="128"/>
    </row>
    <row r="1830" spans="1:6" s="114" customFormat="1" x14ac:dyDescent="0.2">
      <c r="A1830" s="127"/>
      <c r="B1830" s="125"/>
      <c r="C1830" s="128"/>
      <c r="D1830" s="112"/>
      <c r="E1830" s="113"/>
      <c r="F1830" s="128"/>
    </row>
    <row r="1831" spans="1:6" s="114" customFormat="1" x14ac:dyDescent="0.2">
      <c r="A1831" s="127"/>
      <c r="B1831" s="125"/>
      <c r="C1831" s="128"/>
      <c r="D1831" s="112"/>
      <c r="E1831" s="113"/>
      <c r="F1831" s="128"/>
    </row>
    <row r="1832" spans="1:6" s="114" customFormat="1" x14ac:dyDescent="0.2">
      <c r="A1832" s="127"/>
      <c r="B1832" s="125"/>
      <c r="C1832" s="128"/>
      <c r="D1832" s="112"/>
      <c r="E1832" s="113"/>
      <c r="F1832" s="128"/>
    </row>
    <row r="1833" spans="1:6" s="114" customFormat="1" x14ac:dyDescent="0.2">
      <c r="A1833" s="127"/>
      <c r="B1833" s="125"/>
      <c r="C1833" s="128"/>
      <c r="D1833" s="112"/>
      <c r="E1833" s="113"/>
      <c r="F1833" s="128"/>
    </row>
    <row r="1834" spans="1:6" s="114" customFormat="1" x14ac:dyDescent="0.2">
      <c r="A1834" s="127"/>
      <c r="B1834" s="125"/>
      <c r="C1834" s="128"/>
      <c r="D1834" s="112"/>
      <c r="E1834" s="113"/>
      <c r="F1834" s="128"/>
    </row>
    <row r="1835" spans="1:6" s="114" customFormat="1" x14ac:dyDescent="0.2">
      <c r="A1835" s="127"/>
      <c r="B1835" s="125"/>
      <c r="C1835" s="128"/>
      <c r="D1835" s="112"/>
      <c r="E1835" s="113"/>
      <c r="F1835" s="128"/>
    </row>
    <row r="1836" spans="1:6" s="114" customFormat="1" x14ac:dyDescent="0.2">
      <c r="A1836" s="127"/>
      <c r="B1836" s="125"/>
      <c r="C1836" s="128"/>
      <c r="D1836" s="112"/>
      <c r="E1836" s="113"/>
      <c r="F1836" s="128"/>
    </row>
    <row r="1837" spans="1:6" s="114" customFormat="1" x14ac:dyDescent="0.2">
      <c r="A1837" s="127"/>
      <c r="B1837" s="125"/>
      <c r="C1837" s="128"/>
      <c r="D1837" s="112"/>
      <c r="E1837" s="113"/>
      <c r="F1837" s="128"/>
    </row>
    <row r="1838" spans="1:6" s="114" customFormat="1" x14ac:dyDescent="0.2">
      <c r="A1838" s="127"/>
      <c r="B1838" s="125"/>
      <c r="C1838" s="128"/>
      <c r="D1838" s="112"/>
      <c r="E1838" s="113"/>
      <c r="F1838" s="128"/>
    </row>
    <row r="1839" spans="1:6" s="114" customFormat="1" x14ac:dyDescent="0.2">
      <c r="A1839" s="127"/>
      <c r="B1839" s="125"/>
      <c r="C1839" s="128"/>
      <c r="D1839" s="112"/>
      <c r="E1839" s="113"/>
      <c r="F1839" s="128"/>
    </row>
    <row r="1840" spans="1:6" s="114" customFormat="1" x14ac:dyDescent="0.2">
      <c r="A1840" s="127"/>
      <c r="B1840" s="125"/>
      <c r="C1840" s="128"/>
      <c r="D1840" s="112"/>
      <c r="E1840" s="113"/>
      <c r="F1840" s="128"/>
    </row>
    <row r="1841" spans="1:6" s="114" customFormat="1" x14ac:dyDescent="0.2">
      <c r="A1841" s="127"/>
      <c r="B1841" s="125"/>
      <c r="C1841" s="128"/>
      <c r="D1841" s="112"/>
      <c r="E1841" s="113"/>
      <c r="F1841" s="128"/>
    </row>
    <row r="1842" spans="1:6" s="114" customFormat="1" x14ac:dyDescent="0.2">
      <c r="A1842" s="127"/>
      <c r="B1842" s="125"/>
      <c r="C1842" s="128"/>
      <c r="D1842" s="112"/>
      <c r="E1842" s="113"/>
      <c r="F1842" s="128"/>
    </row>
    <row r="1843" spans="1:6" s="114" customFormat="1" x14ac:dyDescent="0.2">
      <c r="A1843" s="127"/>
      <c r="B1843" s="125"/>
      <c r="C1843" s="128"/>
      <c r="D1843" s="112"/>
      <c r="E1843" s="113"/>
      <c r="F1843" s="128"/>
    </row>
    <row r="1844" spans="1:6" s="114" customFormat="1" x14ac:dyDescent="0.2">
      <c r="A1844" s="127"/>
      <c r="B1844" s="125"/>
      <c r="C1844" s="128"/>
      <c r="D1844" s="112"/>
      <c r="E1844" s="113"/>
      <c r="F1844" s="128"/>
    </row>
    <row r="1845" spans="1:6" s="114" customFormat="1" x14ac:dyDescent="0.2">
      <c r="A1845" s="127"/>
      <c r="B1845" s="125"/>
      <c r="C1845" s="128"/>
      <c r="D1845" s="112"/>
      <c r="E1845" s="113"/>
      <c r="F1845" s="128"/>
    </row>
    <row r="1846" spans="1:6" s="114" customFormat="1" x14ac:dyDescent="0.2">
      <c r="A1846" s="127"/>
      <c r="B1846" s="125"/>
      <c r="C1846" s="128"/>
      <c r="D1846" s="112"/>
      <c r="E1846" s="113"/>
      <c r="F1846" s="128"/>
    </row>
    <row r="1847" spans="1:6" s="114" customFormat="1" x14ac:dyDescent="0.2">
      <c r="A1847" s="127"/>
      <c r="B1847" s="125"/>
      <c r="C1847" s="128"/>
      <c r="D1847" s="112"/>
      <c r="E1847" s="113"/>
      <c r="F1847" s="128"/>
    </row>
    <row r="1848" spans="1:6" s="114" customFormat="1" x14ac:dyDescent="0.2">
      <c r="A1848" s="127"/>
      <c r="B1848" s="125"/>
      <c r="C1848" s="128"/>
      <c r="D1848" s="112"/>
      <c r="E1848" s="113"/>
      <c r="F1848" s="128"/>
    </row>
    <row r="1849" spans="1:6" s="114" customFormat="1" x14ac:dyDescent="0.2">
      <c r="A1849" s="127"/>
      <c r="B1849" s="125"/>
      <c r="C1849" s="128"/>
      <c r="D1849" s="112"/>
      <c r="E1849" s="113"/>
      <c r="F1849" s="128"/>
    </row>
    <row r="1850" spans="1:6" s="114" customFormat="1" x14ac:dyDescent="0.2">
      <c r="A1850" s="127"/>
      <c r="B1850" s="125"/>
      <c r="C1850" s="128"/>
      <c r="D1850" s="112"/>
      <c r="E1850" s="113"/>
      <c r="F1850" s="128"/>
    </row>
    <row r="1851" spans="1:6" s="114" customFormat="1" x14ac:dyDescent="0.2">
      <c r="A1851" s="127"/>
      <c r="B1851" s="125"/>
      <c r="C1851" s="128"/>
      <c r="D1851" s="112"/>
      <c r="E1851" s="113"/>
      <c r="F1851" s="128"/>
    </row>
    <row r="1852" spans="1:6" s="114" customFormat="1" x14ac:dyDescent="0.2">
      <c r="A1852" s="127"/>
      <c r="B1852" s="125"/>
      <c r="C1852" s="128"/>
      <c r="D1852" s="112"/>
      <c r="E1852" s="113"/>
      <c r="F1852" s="128"/>
    </row>
    <row r="1853" spans="1:6" s="114" customFormat="1" x14ac:dyDescent="0.2">
      <c r="A1853" s="127"/>
      <c r="B1853" s="125"/>
      <c r="C1853" s="128"/>
      <c r="D1853" s="112"/>
      <c r="E1853" s="113"/>
      <c r="F1853" s="128"/>
    </row>
    <row r="1854" spans="1:6" s="114" customFormat="1" x14ac:dyDescent="0.2">
      <c r="A1854" s="127"/>
      <c r="B1854" s="125"/>
      <c r="C1854" s="128"/>
      <c r="D1854" s="112"/>
      <c r="E1854" s="113"/>
      <c r="F1854" s="128"/>
    </row>
    <row r="1855" spans="1:6" s="114" customFormat="1" x14ac:dyDescent="0.2">
      <c r="A1855" s="127"/>
      <c r="B1855" s="125"/>
      <c r="C1855" s="128"/>
      <c r="D1855" s="112"/>
      <c r="E1855" s="113"/>
      <c r="F1855" s="128"/>
    </row>
    <row r="1856" spans="1:6" s="114" customFormat="1" x14ac:dyDescent="0.2">
      <c r="A1856" s="127"/>
      <c r="B1856" s="125"/>
      <c r="C1856" s="128"/>
      <c r="D1856" s="112"/>
      <c r="E1856" s="113"/>
      <c r="F1856" s="128"/>
    </row>
    <row r="1857" spans="1:6" s="114" customFormat="1" x14ac:dyDescent="0.2">
      <c r="A1857" s="127"/>
      <c r="B1857" s="125"/>
      <c r="C1857" s="128"/>
      <c r="D1857" s="112"/>
      <c r="E1857" s="113"/>
      <c r="F1857" s="128"/>
    </row>
    <row r="1858" spans="1:6" s="114" customFormat="1" x14ac:dyDescent="0.2">
      <c r="A1858" s="127"/>
      <c r="B1858" s="125"/>
      <c r="C1858" s="128"/>
      <c r="D1858" s="112"/>
      <c r="E1858" s="113"/>
      <c r="F1858" s="128"/>
    </row>
    <row r="1859" spans="1:6" s="114" customFormat="1" x14ac:dyDescent="0.2">
      <c r="A1859" s="127"/>
      <c r="B1859" s="125"/>
      <c r="C1859" s="128"/>
      <c r="D1859" s="112"/>
      <c r="E1859" s="113"/>
      <c r="F1859" s="128"/>
    </row>
    <row r="1860" spans="1:6" s="114" customFormat="1" x14ac:dyDescent="0.2">
      <c r="A1860" s="127"/>
      <c r="B1860" s="125"/>
      <c r="C1860" s="128"/>
      <c r="D1860" s="112"/>
      <c r="E1860" s="113"/>
      <c r="F1860" s="128"/>
    </row>
    <row r="1861" spans="1:6" s="114" customFormat="1" x14ac:dyDescent="0.2">
      <c r="A1861" s="127"/>
      <c r="B1861" s="125"/>
      <c r="C1861" s="128"/>
      <c r="D1861" s="112"/>
      <c r="E1861" s="113"/>
      <c r="F1861" s="128"/>
    </row>
    <row r="1862" spans="1:6" s="114" customFormat="1" x14ac:dyDescent="0.2">
      <c r="A1862" s="127"/>
      <c r="B1862" s="125"/>
      <c r="C1862" s="128"/>
      <c r="D1862" s="112"/>
      <c r="E1862" s="113"/>
      <c r="F1862" s="128"/>
    </row>
    <row r="1863" spans="1:6" s="114" customFormat="1" x14ac:dyDescent="0.2">
      <c r="A1863" s="127"/>
      <c r="B1863" s="125"/>
      <c r="C1863" s="128"/>
      <c r="D1863" s="112"/>
      <c r="E1863" s="113"/>
      <c r="F1863" s="128"/>
    </row>
    <row r="1864" spans="1:6" s="114" customFormat="1" x14ac:dyDescent="0.2">
      <c r="A1864" s="127"/>
      <c r="B1864" s="125"/>
      <c r="C1864" s="128"/>
      <c r="D1864" s="112"/>
      <c r="E1864" s="113"/>
      <c r="F1864" s="128"/>
    </row>
    <row r="1865" spans="1:6" s="114" customFormat="1" x14ac:dyDescent="0.2">
      <c r="A1865" s="127"/>
      <c r="B1865" s="125"/>
      <c r="C1865" s="128"/>
      <c r="D1865" s="112"/>
      <c r="E1865" s="113"/>
      <c r="F1865" s="128"/>
    </row>
    <row r="1866" spans="1:6" s="114" customFormat="1" x14ac:dyDescent="0.2">
      <c r="A1866" s="127"/>
      <c r="B1866" s="125"/>
      <c r="C1866" s="128"/>
      <c r="D1866" s="112"/>
      <c r="E1866" s="113"/>
      <c r="F1866" s="128"/>
    </row>
    <row r="1867" spans="1:6" s="114" customFormat="1" x14ac:dyDescent="0.2">
      <c r="A1867" s="127"/>
      <c r="B1867" s="125"/>
      <c r="C1867" s="128"/>
      <c r="D1867" s="112"/>
      <c r="E1867" s="113"/>
      <c r="F1867" s="128"/>
    </row>
    <row r="1868" spans="1:6" s="114" customFormat="1" x14ac:dyDescent="0.2">
      <c r="A1868" s="127"/>
      <c r="B1868" s="125"/>
      <c r="C1868" s="128"/>
      <c r="D1868" s="112"/>
      <c r="E1868" s="113"/>
      <c r="F1868" s="128"/>
    </row>
    <row r="1869" spans="1:6" s="114" customFormat="1" x14ac:dyDescent="0.2">
      <c r="A1869" s="127"/>
      <c r="B1869" s="125"/>
      <c r="C1869" s="128"/>
      <c r="D1869" s="112"/>
      <c r="E1869" s="113"/>
      <c r="F1869" s="128"/>
    </row>
    <row r="1870" spans="1:6" s="114" customFormat="1" x14ac:dyDescent="0.2">
      <c r="A1870" s="127"/>
      <c r="B1870" s="125"/>
      <c r="C1870" s="128"/>
      <c r="D1870" s="112"/>
      <c r="E1870" s="113"/>
      <c r="F1870" s="128"/>
    </row>
    <row r="1871" spans="1:6" s="114" customFormat="1" x14ac:dyDescent="0.2">
      <c r="A1871" s="127"/>
      <c r="B1871" s="125"/>
      <c r="C1871" s="128"/>
      <c r="D1871" s="112"/>
      <c r="E1871" s="113"/>
      <c r="F1871" s="128"/>
    </row>
    <row r="1872" spans="1:6" s="114" customFormat="1" x14ac:dyDescent="0.2">
      <c r="A1872" s="127"/>
      <c r="B1872" s="125"/>
      <c r="C1872" s="128"/>
      <c r="D1872" s="112"/>
      <c r="E1872" s="113"/>
      <c r="F1872" s="128"/>
    </row>
    <row r="1873" spans="1:6" s="114" customFormat="1" x14ac:dyDescent="0.2">
      <c r="A1873" s="127"/>
      <c r="B1873" s="125"/>
      <c r="C1873" s="128"/>
      <c r="D1873" s="112"/>
      <c r="E1873" s="113"/>
      <c r="F1873" s="128"/>
    </row>
    <row r="1874" spans="1:6" s="114" customFormat="1" x14ac:dyDescent="0.2">
      <c r="A1874" s="127"/>
      <c r="B1874" s="125"/>
      <c r="C1874" s="128"/>
      <c r="D1874" s="112"/>
      <c r="E1874" s="113"/>
      <c r="F1874" s="128"/>
    </row>
    <row r="1875" spans="1:6" s="114" customFormat="1" x14ac:dyDescent="0.2">
      <c r="A1875" s="127"/>
      <c r="B1875" s="125"/>
      <c r="C1875" s="128"/>
      <c r="D1875" s="112"/>
      <c r="E1875" s="113"/>
      <c r="F1875" s="128"/>
    </row>
    <row r="1876" spans="1:6" s="114" customFormat="1" x14ac:dyDescent="0.2">
      <c r="A1876" s="127"/>
      <c r="B1876" s="125"/>
      <c r="C1876" s="128"/>
      <c r="D1876" s="112"/>
      <c r="E1876" s="113"/>
      <c r="F1876" s="128"/>
    </row>
    <row r="1877" spans="1:6" s="114" customFormat="1" x14ac:dyDescent="0.2">
      <c r="A1877" s="127"/>
      <c r="B1877" s="125"/>
      <c r="C1877" s="128"/>
      <c r="D1877" s="112"/>
      <c r="E1877" s="113"/>
      <c r="F1877" s="128"/>
    </row>
    <row r="1878" spans="1:6" s="114" customFormat="1" x14ac:dyDescent="0.2">
      <c r="A1878" s="127"/>
      <c r="B1878" s="125"/>
      <c r="C1878" s="128"/>
      <c r="D1878" s="112"/>
      <c r="E1878" s="113"/>
      <c r="F1878" s="128"/>
    </row>
    <row r="1879" spans="1:6" s="114" customFormat="1" x14ac:dyDescent="0.2">
      <c r="A1879" s="127"/>
      <c r="B1879" s="125"/>
      <c r="C1879" s="128"/>
      <c r="D1879" s="112"/>
      <c r="E1879" s="113"/>
      <c r="F1879" s="128"/>
    </row>
    <row r="1880" spans="1:6" s="114" customFormat="1" x14ac:dyDescent="0.2">
      <c r="A1880" s="127"/>
      <c r="B1880" s="125"/>
      <c r="C1880" s="128"/>
      <c r="D1880" s="112"/>
      <c r="E1880" s="113"/>
      <c r="F1880" s="128"/>
    </row>
    <row r="1881" spans="1:6" s="114" customFormat="1" x14ac:dyDescent="0.2">
      <c r="A1881" s="127"/>
      <c r="B1881" s="125"/>
      <c r="C1881" s="128"/>
      <c r="D1881" s="112"/>
      <c r="E1881" s="113"/>
      <c r="F1881" s="128"/>
    </row>
    <row r="1882" spans="1:6" s="114" customFormat="1" x14ac:dyDescent="0.2">
      <c r="A1882" s="127"/>
      <c r="B1882" s="125"/>
      <c r="C1882" s="128"/>
      <c r="D1882" s="112"/>
      <c r="E1882" s="113"/>
      <c r="F1882" s="128"/>
    </row>
    <row r="1883" spans="1:6" s="114" customFormat="1" x14ac:dyDescent="0.2">
      <c r="A1883" s="127"/>
      <c r="B1883" s="125"/>
      <c r="C1883" s="128"/>
      <c r="D1883" s="112"/>
      <c r="E1883" s="113"/>
      <c r="F1883" s="128"/>
    </row>
    <row r="1884" spans="1:6" s="114" customFormat="1" x14ac:dyDescent="0.2">
      <c r="A1884" s="127"/>
      <c r="B1884" s="125"/>
      <c r="C1884" s="128"/>
      <c r="D1884" s="112"/>
      <c r="E1884" s="113"/>
      <c r="F1884" s="128"/>
    </row>
    <row r="1885" spans="1:6" s="114" customFormat="1" x14ac:dyDescent="0.2">
      <c r="A1885" s="127"/>
      <c r="B1885" s="125"/>
      <c r="C1885" s="128"/>
      <c r="D1885" s="112"/>
      <c r="E1885" s="113"/>
      <c r="F1885" s="128"/>
    </row>
    <row r="1886" spans="1:6" s="114" customFormat="1" x14ac:dyDescent="0.2">
      <c r="A1886" s="127"/>
      <c r="B1886" s="125"/>
      <c r="C1886" s="128"/>
      <c r="D1886" s="112"/>
      <c r="E1886" s="113"/>
      <c r="F1886" s="128"/>
    </row>
    <row r="1887" spans="1:6" s="114" customFormat="1" x14ac:dyDescent="0.2">
      <c r="A1887" s="127"/>
      <c r="B1887" s="125"/>
      <c r="C1887" s="128"/>
      <c r="D1887" s="112"/>
      <c r="E1887" s="113"/>
      <c r="F1887" s="128"/>
    </row>
    <row r="1888" spans="1:6" s="114" customFormat="1" x14ac:dyDescent="0.2">
      <c r="A1888" s="127"/>
      <c r="B1888" s="125"/>
      <c r="C1888" s="128"/>
      <c r="D1888" s="112"/>
      <c r="E1888" s="113"/>
      <c r="F1888" s="128"/>
    </row>
    <row r="1889" spans="1:6" s="114" customFormat="1" x14ac:dyDescent="0.2">
      <c r="A1889" s="127"/>
      <c r="B1889" s="125"/>
      <c r="C1889" s="128"/>
      <c r="D1889" s="112"/>
      <c r="E1889" s="113"/>
      <c r="F1889" s="128"/>
    </row>
    <row r="1890" spans="1:6" s="114" customFormat="1" x14ac:dyDescent="0.2">
      <c r="A1890" s="127"/>
      <c r="B1890" s="125"/>
      <c r="C1890" s="128"/>
      <c r="D1890" s="112"/>
      <c r="E1890" s="113"/>
      <c r="F1890" s="128"/>
    </row>
    <row r="1891" spans="1:6" s="114" customFormat="1" x14ac:dyDescent="0.2">
      <c r="A1891" s="127"/>
      <c r="B1891" s="125"/>
      <c r="C1891" s="128"/>
      <c r="D1891" s="112"/>
      <c r="E1891" s="113"/>
      <c r="F1891" s="128"/>
    </row>
    <row r="1892" spans="1:6" s="114" customFormat="1" x14ac:dyDescent="0.2">
      <c r="A1892" s="127"/>
      <c r="B1892" s="125"/>
      <c r="C1892" s="128"/>
      <c r="D1892" s="112"/>
      <c r="E1892" s="113"/>
      <c r="F1892" s="128"/>
    </row>
    <row r="1893" spans="1:6" s="114" customFormat="1" x14ac:dyDescent="0.2">
      <c r="A1893" s="127"/>
      <c r="B1893" s="125"/>
      <c r="C1893" s="128"/>
      <c r="D1893" s="112"/>
      <c r="E1893" s="113"/>
      <c r="F1893" s="128"/>
    </row>
    <row r="1894" spans="1:6" s="114" customFormat="1" x14ac:dyDescent="0.2">
      <c r="A1894" s="127"/>
      <c r="B1894" s="125"/>
      <c r="C1894" s="128"/>
      <c r="D1894" s="112"/>
      <c r="E1894" s="113"/>
      <c r="F1894" s="128"/>
    </row>
    <row r="1895" spans="1:6" s="114" customFormat="1" x14ac:dyDescent="0.2">
      <c r="A1895" s="127"/>
      <c r="B1895" s="125"/>
      <c r="C1895" s="128"/>
      <c r="D1895" s="112"/>
      <c r="E1895" s="113"/>
      <c r="F1895" s="128"/>
    </row>
    <row r="1896" spans="1:6" s="114" customFormat="1" x14ac:dyDescent="0.2">
      <c r="A1896" s="127"/>
      <c r="B1896" s="125"/>
      <c r="C1896" s="128"/>
      <c r="D1896" s="112"/>
      <c r="E1896" s="113"/>
      <c r="F1896" s="128"/>
    </row>
    <row r="1897" spans="1:6" s="114" customFormat="1" x14ac:dyDescent="0.2">
      <c r="A1897" s="127"/>
      <c r="B1897" s="125"/>
      <c r="C1897" s="128"/>
      <c r="D1897" s="112"/>
      <c r="E1897" s="113"/>
      <c r="F1897" s="128"/>
    </row>
    <row r="1898" spans="1:6" s="114" customFormat="1" x14ac:dyDescent="0.2">
      <c r="A1898" s="127"/>
      <c r="B1898" s="125"/>
      <c r="C1898" s="128"/>
      <c r="D1898" s="112"/>
      <c r="E1898" s="113"/>
      <c r="F1898" s="128"/>
    </row>
    <row r="1899" spans="1:6" s="114" customFormat="1" x14ac:dyDescent="0.2">
      <c r="A1899" s="127"/>
      <c r="B1899" s="125"/>
      <c r="C1899" s="128"/>
      <c r="D1899" s="112"/>
      <c r="E1899" s="113"/>
      <c r="F1899" s="128"/>
    </row>
    <row r="1900" spans="1:6" s="114" customFormat="1" x14ac:dyDescent="0.2">
      <c r="A1900" s="127"/>
      <c r="B1900" s="125"/>
      <c r="C1900" s="128"/>
      <c r="D1900" s="112"/>
      <c r="E1900" s="113"/>
      <c r="F1900" s="128"/>
    </row>
    <row r="1901" spans="1:6" s="114" customFormat="1" x14ac:dyDescent="0.2">
      <c r="A1901" s="127"/>
      <c r="B1901" s="125"/>
      <c r="C1901" s="128"/>
      <c r="D1901" s="112"/>
      <c r="E1901" s="113"/>
      <c r="F1901" s="128"/>
    </row>
    <row r="1902" spans="1:6" s="114" customFormat="1" x14ac:dyDescent="0.2">
      <c r="A1902" s="127"/>
      <c r="B1902" s="125"/>
      <c r="C1902" s="128"/>
      <c r="D1902" s="112"/>
      <c r="E1902" s="113"/>
      <c r="F1902" s="128"/>
    </row>
    <row r="1903" spans="1:6" s="114" customFormat="1" x14ac:dyDescent="0.2">
      <c r="A1903" s="127"/>
      <c r="B1903" s="125"/>
      <c r="C1903" s="128"/>
      <c r="D1903" s="112"/>
      <c r="E1903" s="113"/>
      <c r="F1903" s="128"/>
    </row>
    <row r="1904" spans="1:6" s="114" customFormat="1" x14ac:dyDescent="0.2">
      <c r="A1904" s="127"/>
      <c r="B1904" s="125"/>
      <c r="C1904" s="128"/>
      <c r="D1904" s="112"/>
      <c r="E1904" s="113"/>
      <c r="F1904" s="128"/>
    </row>
    <row r="1905" spans="1:6" s="114" customFormat="1" x14ac:dyDescent="0.2">
      <c r="A1905" s="127"/>
      <c r="B1905" s="125"/>
      <c r="C1905" s="128"/>
      <c r="D1905" s="112"/>
      <c r="E1905" s="113"/>
      <c r="F1905" s="128"/>
    </row>
    <row r="1906" spans="1:6" s="114" customFormat="1" x14ac:dyDescent="0.2">
      <c r="A1906" s="127"/>
      <c r="B1906" s="125"/>
      <c r="C1906" s="128"/>
      <c r="D1906" s="112"/>
      <c r="E1906" s="113"/>
      <c r="F1906" s="128"/>
    </row>
    <row r="1907" spans="1:6" s="114" customFormat="1" x14ac:dyDescent="0.2">
      <c r="A1907" s="127"/>
      <c r="B1907" s="125"/>
      <c r="C1907" s="128"/>
      <c r="D1907" s="112"/>
      <c r="E1907" s="113"/>
      <c r="F1907" s="128"/>
    </row>
    <row r="1908" spans="1:6" s="114" customFormat="1" x14ac:dyDescent="0.2">
      <c r="A1908" s="127"/>
      <c r="B1908" s="125"/>
      <c r="C1908" s="128"/>
      <c r="D1908" s="112"/>
      <c r="E1908" s="113"/>
      <c r="F1908" s="128"/>
    </row>
    <row r="1909" spans="1:6" s="114" customFormat="1" x14ac:dyDescent="0.2">
      <c r="A1909" s="127"/>
      <c r="B1909" s="125"/>
      <c r="C1909" s="128"/>
      <c r="D1909" s="112"/>
      <c r="E1909" s="113"/>
      <c r="F1909" s="128"/>
    </row>
    <row r="1910" spans="1:6" s="114" customFormat="1" x14ac:dyDescent="0.2">
      <c r="A1910" s="127"/>
      <c r="B1910" s="125"/>
      <c r="C1910" s="128"/>
      <c r="D1910" s="112"/>
      <c r="E1910" s="113"/>
      <c r="F1910" s="128"/>
    </row>
    <row r="1911" spans="1:6" s="114" customFormat="1" x14ac:dyDescent="0.2">
      <c r="A1911" s="127"/>
      <c r="B1911" s="125"/>
      <c r="C1911" s="128"/>
      <c r="D1911" s="112"/>
      <c r="E1911" s="113"/>
      <c r="F1911" s="128"/>
    </row>
    <row r="1912" spans="1:6" s="114" customFormat="1" x14ac:dyDescent="0.2">
      <c r="A1912" s="127"/>
      <c r="B1912" s="125"/>
      <c r="C1912" s="128"/>
      <c r="D1912" s="112"/>
      <c r="E1912" s="113"/>
      <c r="F1912" s="128"/>
    </row>
    <row r="1913" spans="1:6" s="114" customFormat="1" x14ac:dyDescent="0.2">
      <c r="A1913" s="127"/>
      <c r="B1913" s="125"/>
      <c r="C1913" s="128"/>
      <c r="D1913" s="112"/>
      <c r="E1913" s="113"/>
      <c r="F1913" s="128"/>
    </row>
    <row r="1914" spans="1:6" s="114" customFormat="1" x14ac:dyDescent="0.2">
      <c r="A1914" s="127"/>
      <c r="B1914" s="125"/>
      <c r="C1914" s="128"/>
      <c r="D1914" s="112"/>
      <c r="E1914" s="113"/>
      <c r="F1914" s="128"/>
    </row>
    <row r="1915" spans="1:6" s="114" customFormat="1" x14ac:dyDescent="0.2">
      <c r="A1915" s="127"/>
      <c r="B1915" s="125"/>
      <c r="C1915" s="128"/>
      <c r="D1915" s="112"/>
      <c r="E1915" s="113"/>
      <c r="F1915" s="128"/>
    </row>
    <row r="1916" spans="1:6" s="114" customFormat="1" x14ac:dyDescent="0.2">
      <c r="A1916" s="127"/>
      <c r="B1916" s="125"/>
      <c r="C1916" s="128"/>
      <c r="D1916" s="112"/>
      <c r="E1916" s="113"/>
      <c r="F1916" s="128"/>
    </row>
    <row r="1917" spans="1:6" s="114" customFormat="1" x14ac:dyDescent="0.2">
      <c r="A1917" s="127"/>
      <c r="B1917" s="125"/>
      <c r="C1917" s="128"/>
      <c r="D1917" s="112"/>
      <c r="E1917" s="113"/>
      <c r="F1917" s="128"/>
    </row>
    <row r="1918" spans="1:6" s="114" customFormat="1" x14ac:dyDescent="0.2">
      <c r="A1918" s="127"/>
      <c r="B1918" s="125"/>
      <c r="C1918" s="128"/>
      <c r="D1918" s="112"/>
      <c r="E1918" s="113"/>
      <c r="F1918" s="128"/>
    </row>
    <row r="1919" spans="1:6" s="114" customFormat="1" x14ac:dyDescent="0.2">
      <c r="A1919" s="127"/>
      <c r="B1919" s="125"/>
      <c r="C1919" s="128"/>
      <c r="D1919" s="112"/>
      <c r="E1919" s="113"/>
      <c r="F1919" s="128"/>
    </row>
    <row r="1920" spans="1:6" s="114" customFormat="1" x14ac:dyDescent="0.2">
      <c r="A1920" s="127"/>
      <c r="B1920" s="125"/>
      <c r="C1920" s="128"/>
      <c r="D1920" s="112"/>
      <c r="E1920" s="113"/>
      <c r="F1920" s="128"/>
    </row>
    <row r="1921" spans="1:6" s="114" customFormat="1" x14ac:dyDescent="0.2">
      <c r="A1921" s="127"/>
      <c r="B1921" s="125"/>
      <c r="C1921" s="128"/>
      <c r="D1921" s="112"/>
      <c r="E1921" s="113"/>
      <c r="F1921" s="128"/>
    </row>
    <row r="1922" spans="1:6" s="114" customFormat="1" x14ac:dyDescent="0.2">
      <c r="A1922" s="127"/>
      <c r="B1922" s="125"/>
      <c r="C1922" s="128"/>
      <c r="D1922" s="112"/>
      <c r="E1922" s="113"/>
      <c r="F1922" s="128"/>
    </row>
    <row r="1923" spans="1:6" s="114" customFormat="1" x14ac:dyDescent="0.2">
      <c r="A1923" s="127"/>
      <c r="B1923" s="125"/>
      <c r="C1923" s="128"/>
      <c r="D1923" s="112"/>
      <c r="E1923" s="113"/>
      <c r="F1923" s="128"/>
    </row>
    <row r="1924" spans="1:6" s="114" customFormat="1" x14ac:dyDescent="0.2">
      <c r="A1924" s="127"/>
      <c r="B1924" s="125"/>
      <c r="C1924" s="128"/>
      <c r="D1924" s="112"/>
      <c r="E1924" s="113"/>
      <c r="F1924" s="128"/>
    </row>
    <row r="1925" spans="1:6" s="114" customFormat="1" x14ac:dyDescent="0.2">
      <c r="A1925" s="127"/>
      <c r="B1925" s="125"/>
      <c r="C1925" s="128"/>
      <c r="D1925" s="112"/>
      <c r="E1925" s="113"/>
      <c r="F1925" s="128"/>
    </row>
    <row r="1926" spans="1:6" s="114" customFormat="1" x14ac:dyDescent="0.2">
      <c r="A1926" s="127"/>
      <c r="B1926" s="125"/>
      <c r="C1926" s="128"/>
      <c r="D1926" s="112"/>
      <c r="E1926" s="113"/>
      <c r="F1926" s="128"/>
    </row>
    <row r="1927" spans="1:6" s="114" customFormat="1" x14ac:dyDescent="0.2">
      <c r="A1927" s="127"/>
      <c r="B1927" s="125"/>
      <c r="C1927" s="128"/>
      <c r="D1927" s="112"/>
      <c r="E1927" s="113"/>
      <c r="F1927" s="128"/>
    </row>
    <row r="1928" spans="1:6" s="114" customFormat="1" x14ac:dyDescent="0.2">
      <c r="A1928" s="127"/>
      <c r="B1928" s="125"/>
      <c r="C1928" s="128"/>
      <c r="D1928" s="112"/>
      <c r="E1928" s="113"/>
      <c r="F1928" s="128"/>
    </row>
    <row r="1929" spans="1:6" s="114" customFormat="1" x14ac:dyDescent="0.2">
      <c r="A1929" s="127"/>
      <c r="B1929" s="125"/>
      <c r="C1929" s="128"/>
      <c r="D1929" s="112"/>
      <c r="E1929" s="113"/>
      <c r="F1929" s="128"/>
    </row>
    <row r="1930" spans="1:6" s="114" customFormat="1" x14ac:dyDescent="0.2">
      <c r="A1930" s="127"/>
      <c r="B1930" s="125"/>
      <c r="C1930" s="128"/>
      <c r="D1930" s="112"/>
      <c r="E1930" s="113"/>
      <c r="F1930" s="128"/>
    </row>
    <row r="1931" spans="1:6" s="114" customFormat="1" x14ac:dyDescent="0.2">
      <c r="A1931" s="127"/>
      <c r="B1931" s="125"/>
      <c r="C1931" s="128"/>
      <c r="D1931" s="112"/>
      <c r="E1931" s="113"/>
      <c r="F1931" s="128"/>
    </row>
    <row r="1932" spans="1:6" s="114" customFormat="1" x14ac:dyDescent="0.2">
      <c r="A1932" s="127"/>
      <c r="B1932" s="125"/>
      <c r="C1932" s="128"/>
      <c r="D1932" s="112"/>
      <c r="E1932" s="113"/>
      <c r="F1932" s="128"/>
    </row>
    <row r="1933" spans="1:6" s="114" customFormat="1" x14ac:dyDescent="0.2">
      <c r="A1933" s="127"/>
      <c r="B1933" s="125"/>
      <c r="C1933" s="128"/>
      <c r="D1933" s="112"/>
      <c r="E1933" s="113"/>
      <c r="F1933" s="128"/>
    </row>
    <row r="1934" spans="1:6" s="114" customFormat="1" x14ac:dyDescent="0.2">
      <c r="A1934" s="127"/>
      <c r="B1934" s="125"/>
      <c r="C1934" s="128"/>
      <c r="D1934" s="112"/>
      <c r="E1934" s="113"/>
      <c r="F1934" s="128"/>
    </row>
    <row r="1935" spans="1:6" s="114" customFormat="1" x14ac:dyDescent="0.2">
      <c r="A1935" s="127"/>
      <c r="B1935" s="125"/>
      <c r="C1935" s="128"/>
      <c r="D1935" s="112"/>
      <c r="E1935" s="113"/>
      <c r="F1935" s="128"/>
    </row>
    <row r="1936" spans="1:6" s="114" customFormat="1" x14ac:dyDescent="0.2">
      <c r="A1936" s="127"/>
      <c r="B1936" s="125"/>
      <c r="C1936" s="128"/>
      <c r="D1936" s="112"/>
      <c r="E1936" s="113"/>
      <c r="F1936" s="128"/>
    </row>
    <row r="1937" spans="1:6" s="114" customFormat="1" x14ac:dyDescent="0.2">
      <c r="A1937" s="127"/>
      <c r="B1937" s="125"/>
      <c r="C1937" s="128"/>
      <c r="D1937" s="112"/>
      <c r="E1937" s="113"/>
      <c r="F1937" s="128"/>
    </row>
    <row r="1938" spans="1:6" s="114" customFormat="1" x14ac:dyDescent="0.2">
      <c r="A1938" s="127"/>
      <c r="B1938" s="125"/>
      <c r="C1938" s="128"/>
      <c r="D1938" s="112"/>
      <c r="E1938" s="113"/>
      <c r="F1938" s="128"/>
    </row>
    <row r="1939" spans="1:6" s="114" customFormat="1" x14ac:dyDescent="0.2">
      <c r="A1939" s="127"/>
      <c r="B1939" s="125"/>
      <c r="C1939" s="128"/>
      <c r="D1939" s="112"/>
      <c r="E1939" s="113"/>
      <c r="F1939" s="128"/>
    </row>
    <row r="1940" spans="1:6" s="114" customFormat="1" x14ac:dyDescent="0.2">
      <c r="A1940" s="127"/>
      <c r="B1940" s="125"/>
      <c r="C1940" s="128"/>
      <c r="D1940" s="112"/>
      <c r="E1940" s="113"/>
      <c r="F1940" s="128"/>
    </row>
    <row r="1941" spans="1:6" s="114" customFormat="1" x14ac:dyDescent="0.2">
      <c r="A1941" s="127"/>
      <c r="B1941" s="125"/>
      <c r="C1941" s="128"/>
      <c r="D1941" s="112"/>
      <c r="E1941" s="113"/>
      <c r="F1941" s="128"/>
    </row>
    <row r="1942" spans="1:6" s="114" customFormat="1" x14ac:dyDescent="0.2">
      <c r="A1942" s="127"/>
      <c r="B1942" s="125"/>
      <c r="C1942" s="128"/>
      <c r="D1942" s="112"/>
      <c r="E1942" s="113"/>
      <c r="F1942" s="128"/>
    </row>
    <row r="1943" spans="1:6" s="114" customFormat="1" x14ac:dyDescent="0.2">
      <c r="A1943" s="127"/>
      <c r="B1943" s="125"/>
      <c r="C1943" s="128"/>
      <c r="D1943" s="112"/>
      <c r="E1943" s="113"/>
      <c r="F1943" s="128"/>
    </row>
    <row r="1944" spans="1:6" s="114" customFormat="1" x14ac:dyDescent="0.2">
      <c r="A1944" s="127"/>
      <c r="B1944" s="125"/>
      <c r="C1944" s="128"/>
      <c r="D1944" s="112"/>
      <c r="E1944" s="113"/>
      <c r="F1944" s="128"/>
    </row>
    <row r="1945" spans="1:6" s="114" customFormat="1" x14ac:dyDescent="0.2">
      <c r="A1945" s="127"/>
      <c r="B1945" s="125"/>
      <c r="C1945" s="128"/>
      <c r="D1945" s="112"/>
      <c r="E1945" s="113"/>
      <c r="F1945" s="128"/>
    </row>
    <row r="1946" spans="1:6" s="114" customFormat="1" x14ac:dyDescent="0.2">
      <c r="A1946" s="127"/>
      <c r="B1946" s="125"/>
      <c r="C1946" s="128"/>
      <c r="D1946" s="112"/>
      <c r="E1946" s="113"/>
      <c r="F1946" s="128"/>
    </row>
    <row r="1947" spans="1:6" s="114" customFormat="1" x14ac:dyDescent="0.2">
      <c r="A1947" s="127"/>
      <c r="B1947" s="125"/>
      <c r="C1947" s="128"/>
      <c r="D1947" s="112"/>
      <c r="E1947" s="113"/>
      <c r="F1947" s="128"/>
    </row>
    <row r="1948" spans="1:6" s="114" customFormat="1" x14ac:dyDescent="0.2">
      <c r="A1948" s="127"/>
      <c r="B1948" s="125"/>
      <c r="C1948" s="128"/>
      <c r="D1948" s="112"/>
      <c r="E1948" s="113"/>
      <c r="F1948" s="128"/>
    </row>
    <row r="1949" spans="1:6" s="114" customFormat="1" x14ac:dyDescent="0.2">
      <c r="A1949" s="127"/>
      <c r="B1949" s="125"/>
      <c r="C1949" s="128"/>
      <c r="D1949" s="112"/>
      <c r="E1949" s="113"/>
      <c r="F1949" s="128"/>
    </row>
    <row r="1950" spans="1:6" s="114" customFormat="1" x14ac:dyDescent="0.2">
      <c r="A1950" s="127"/>
      <c r="B1950" s="125"/>
      <c r="C1950" s="128"/>
      <c r="D1950" s="112"/>
      <c r="E1950" s="113"/>
      <c r="F1950" s="128"/>
    </row>
    <row r="1951" spans="1:6" s="114" customFormat="1" x14ac:dyDescent="0.2">
      <c r="A1951" s="127"/>
      <c r="B1951" s="125"/>
      <c r="C1951" s="128"/>
      <c r="D1951" s="112"/>
      <c r="E1951" s="113"/>
      <c r="F1951" s="128"/>
    </row>
    <row r="1952" spans="1:6" s="114" customFormat="1" x14ac:dyDescent="0.2">
      <c r="A1952" s="127"/>
      <c r="B1952" s="125"/>
      <c r="C1952" s="128"/>
      <c r="D1952" s="112"/>
      <c r="E1952" s="113"/>
      <c r="F1952" s="128"/>
    </row>
    <row r="1953" spans="1:6" s="114" customFormat="1" x14ac:dyDescent="0.2">
      <c r="A1953" s="127"/>
      <c r="B1953" s="125"/>
      <c r="C1953" s="128"/>
      <c r="D1953" s="112"/>
      <c r="E1953" s="113"/>
      <c r="F1953" s="128"/>
    </row>
    <row r="1954" spans="1:6" s="114" customFormat="1" x14ac:dyDescent="0.2">
      <c r="A1954" s="127"/>
      <c r="B1954" s="125"/>
      <c r="C1954" s="128"/>
      <c r="D1954" s="112"/>
      <c r="E1954" s="113"/>
      <c r="F1954" s="128"/>
    </row>
    <row r="1955" spans="1:6" s="114" customFormat="1" x14ac:dyDescent="0.2">
      <c r="A1955" s="127"/>
      <c r="B1955" s="125"/>
      <c r="C1955" s="128"/>
      <c r="D1955" s="112"/>
      <c r="E1955" s="113"/>
      <c r="F1955" s="128"/>
    </row>
    <row r="1956" spans="1:6" s="114" customFormat="1" x14ac:dyDescent="0.2">
      <c r="A1956" s="127"/>
      <c r="B1956" s="125"/>
      <c r="C1956" s="128"/>
      <c r="D1956" s="112"/>
      <c r="E1956" s="113"/>
      <c r="F1956" s="128"/>
    </row>
    <row r="1957" spans="1:6" s="114" customFormat="1" x14ac:dyDescent="0.2">
      <c r="A1957" s="127"/>
      <c r="B1957" s="125"/>
      <c r="C1957" s="128"/>
      <c r="D1957" s="112"/>
      <c r="E1957" s="113"/>
      <c r="F1957" s="128"/>
    </row>
    <row r="1958" spans="1:6" s="114" customFormat="1" x14ac:dyDescent="0.2">
      <c r="A1958" s="127"/>
      <c r="B1958" s="125"/>
      <c r="C1958" s="128"/>
      <c r="D1958" s="112"/>
      <c r="E1958" s="113"/>
      <c r="F1958" s="128"/>
    </row>
    <row r="1959" spans="1:6" s="114" customFormat="1" x14ac:dyDescent="0.2">
      <c r="A1959" s="127"/>
      <c r="B1959" s="125"/>
      <c r="C1959" s="128"/>
      <c r="D1959" s="112"/>
      <c r="E1959" s="113"/>
      <c r="F1959" s="128"/>
    </row>
    <row r="1960" spans="1:6" s="114" customFormat="1" x14ac:dyDescent="0.2">
      <c r="A1960" s="127"/>
      <c r="B1960" s="125"/>
      <c r="C1960" s="128"/>
      <c r="D1960" s="112"/>
      <c r="E1960" s="113"/>
      <c r="F1960" s="128"/>
    </row>
    <row r="1961" spans="1:6" s="114" customFormat="1" x14ac:dyDescent="0.2">
      <c r="A1961" s="127"/>
      <c r="B1961" s="125"/>
      <c r="C1961" s="128"/>
      <c r="D1961" s="112"/>
      <c r="E1961" s="113"/>
      <c r="F1961" s="128"/>
    </row>
    <row r="1962" spans="1:6" s="114" customFormat="1" x14ac:dyDescent="0.2">
      <c r="A1962" s="127"/>
      <c r="B1962" s="125"/>
      <c r="C1962" s="128"/>
      <c r="D1962" s="112"/>
      <c r="E1962" s="113"/>
      <c r="F1962" s="128"/>
    </row>
    <row r="1963" spans="1:6" s="114" customFormat="1" x14ac:dyDescent="0.2">
      <c r="A1963" s="127"/>
      <c r="B1963" s="125"/>
      <c r="C1963" s="128"/>
      <c r="D1963" s="112"/>
      <c r="E1963" s="113"/>
      <c r="F1963" s="128"/>
    </row>
    <row r="1964" spans="1:6" s="114" customFormat="1" x14ac:dyDescent="0.2">
      <c r="A1964" s="127"/>
      <c r="B1964" s="125"/>
      <c r="C1964" s="128"/>
      <c r="D1964" s="112"/>
      <c r="E1964" s="113"/>
      <c r="F1964" s="128"/>
    </row>
    <row r="1965" spans="1:6" s="114" customFormat="1" x14ac:dyDescent="0.2">
      <c r="A1965" s="127"/>
      <c r="B1965" s="125"/>
      <c r="C1965" s="128"/>
      <c r="D1965" s="112"/>
      <c r="E1965" s="113"/>
      <c r="F1965" s="128"/>
    </row>
    <row r="1966" spans="1:6" s="114" customFormat="1" x14ac:dyDescent="0.2">
      <c r="A1966" s="127"/>
      <c r="B1966" s="125"/>
      <c r="C1966" s="128"/>
      <c r="D1966" s="112"/>
      <c r="E1966" s="113"/>
      <c r="F1966" s="128"/>
    </row>
    <row r="1967" spans="1:6" s="114" customFormat="1" x14ac:dyDescent="0.2">
      <c r="A1967" s="127"/>
      <c r="B1967" s="125"/>
      <c r="C1967" s="128"/>
      <c r="D1967" s="112"/>
      <c r="E1967" s="113"/>
      <c r="F1967" s="128"/>
    </row>
    <row r="1968" spans="1:6" s="114" customFormat="1" x14ac:dyDescent="0.2">
      <c r="A1968" s="127"/>
      <c r="B1968" s="125"/>
      <c r="C1968" s="128"/>
      <c r="D1968" s="112"/>
      <c r="E1968" s="113"/>
      <c r="F1968" s="128"/>
    </row>
    <row r="1969" spans="1:6" s="114" customFormat="1" x14ac:dyDescent="0.2">
      <c r="A1969" s="127"/>
      <c r="B1969" s="125"/>
      <c r="C1969" s="128"/>
      <c r="D1969" s="112"/>
      <c r="E1969" s="113"/>
      <c r="F1969" s="128"/>
    </row>
    <row r="1970" spans="1:6" s="114" customFormat="1" x14ac:dyDescent="0.2">
      <c r="A1970" s="127"/>
      <c r="B1970" s="125"/>
      <c r="C1970" s="128"/>
      <c r="D1970" s="112"/>
      <c r="E1970" s="113"/>
      <c r="F1970" s="128"/>
    </row>
    <row r="1971" spans="1:6" s="114" customFormat="1" x14ac:dyDescent="0.2">
      <c r="A1971" s="127"/>
      <c r="B1971" s="125"/>
      <c r="C1971" s="128"/>
      <c r="D1971" s="112"/>
      <c r="E1971" s="113"/>
      <c r="F1971" s="128"/>
    </row>
    <row r="1972" spans="1:6" s="114" customFormat="1" x14ac:dyDescent="0.2">
      <c r="A1972" s="127"/>
      <c r="B1972" s="125"/>
      <c r="C1972" s="128"/>
      <c r="D1972" s="112"/>
      <c r="E1972" s="113"/>
      <c r="F1972" s="128"/>
    </row>
    <row r="1973" spans="1:6" s="114" customFormat="1" x14ac:dyDescent="0.2">
      <c r="A1973" s="127"/>
      <c r="B1973" s="125"/>
      <c r="C1973" s="128"/>
      <c r="D1973" s="112"/>
      <c r="E1973" s="113"/>
      <c r="F1973" s="128"/>
    </row>
    <row r="1974" spans="1:6" s="114" customFormat="1" x14ac:dyDescent="0.2">
      <c r="A1974" s="127"/>
      <c r="B1974" s="125"/>
      <c r="C1974" s="128"/>
      <c r="D1974" s="112"/>
      <c r="E1974" s="113"/>
      <c r="F1974" s="128"/>
    </row>
    <row r="1975" spans="1:6" s="114" customFormat="1" x14ac:dyDescent="0.2">
      <c r="A1975" s="127"/>
      <c r="B1975" s="125"/>
      <c r="C1975" s="128"/>
      <c r="D1975" s="112"/>
      <c r="E1975" s="113"/>
      <c r="F1975" s="128"/>
    </row>
    <row r="1976" spans="1:6" s="114" customFormat="1" x14ac:dyDescent="0.2">
      <c r="A1976" s="127"/>
      <c r="B1976" s="125"/>
      <c r="C1976" s="128"/>
      <c r="D1976" s="112"/>
      <c r="E1976" s="113"/>
      <c r="F1976" s="128"/>
    </row>
    <row r="1977" spans="1:6" s="114" customFormat="1" x14ac:dyDescent="0.2">
      <c r="A1977" s="127"/>
      <c r="B1977" s="125"/>
      <c r="C1977" s="128"/>
      <c r="D1977" s="112"/>
      <c r="E1977" s="113"/>
      <c r="F1977" s="128"/>
    </row>
    <row r="1978" spans="1:6" s="114" customFormat="1" x14ac:dyDescent="0.2">
      <c r="A1978" s="127"/>
      <c r="B1978" s="125"/>
      <c r="C1978" s="128"/>
      <c r="D1978" s="112"/>
      <c r="E1978" s="113"/>
      <c r="F1978" s="128"/>
    </row>
    <row r="1979" spans="1:6" s="114" customFormat="1" x14ac:dyDescent="0.2">
      <c r="A1979" s="127"/>
      <c r="B1979" s="125"/>
      <c r="C1979" s="128"/>
      <c r="D1979" s="112"/>
      <c r="E1979" s="113"/>
      <c r="F1979" s="128"/>
    </row>
    <row r="1980" spans="1:6" s="114" customFormat="1" x14ac:dyDescent="0.2">
      <c r="A1980" s="127"/>
      <c r="B1980" s="125"/>
      <c r="C1980" s="128"/>
      <c r="D1980" s="112"/>
      <c r="E1980" s="113"/>
      <c r="F1980" s="128"/>
    </row>
    <row r="1981" spans="1:6" s="114" customFormat="1" x14ac:dyDescent="0.2">
      <c r="A1981" s="127"/>
      <c r="B1981" s="125"/>
      <c r="C1981" s="128"/>
      <c r="D1981" s="112"/>
      <c r="E1981" s="113"/>
      <c r="F1981" s="128"/>
    </row>
    <row r="1982" spans="1:6" s="114" customFormat="1" x14ac:dyDescent="0.2">
      <c r="A1982" s="127"/>
      <c r="B1982" s="125"/>
      <c r="C1982" s="128"/>
      <c r="D1982" s="112"/>
      <c r="E1982" s="113"/>
      <c r="F1982" s="128"/>
    </row>
    <row r="1983" spans="1:6" s="114" customFormat="1" x14ac:dyDescent="0.2">
      <c r="A1983" s="127"/>
      <c r="B1983" s="125"/>
      <c r="C1983" s="128"/>
      <c r="D1983" s="112"/>
      <c r="E1983" s="113"/>
      <c r="F1983" s="128"/>
    </row>
    <row r="1984" spans="1:6" s="114" customFormat="1" x14ac:dyDescent="0.2">
      <c r="A1984" s="127"/>
      <c r="B1984" s="125"/>
      <c r="C1984" s="128"/>
      <c r="D1984" s="112"/>
      <c r="E1984" s="113"/>
      <c r="F1984" s="128"/>
    </row>
    <row r="1985" spans="1:6" s="114" customFormat="1" x14ac:dyDescent="0.2">
      <c r="A1985" s="127"/>
      <c r="B1985" s="125"/>
      <c r="C1985" s="128"/>
      <c r="D1985" s="112"/>
      <c r="E1985" s="113"/>
      <c r="F1985" s="128"/>
    </row>
    <row r="1986" spans="1:6" s="114" customFormat="1" x14ac:dyDescent="0.2">
      <c r="A1986" s="127"/>
      <c r="B1986" s="125"/>
      <c r="C1986" s="128"/>
      <c r="D1986" s="112"/>
      <c r="E1986" s="113"/>
      <c r="F1986" s="128"/>
    </row>
    <row r="1987" spans="1:6" s="114" customFormat="1" x14ac:dyDescent="0.2">
      <c r="A1987" s="127"/>
      <c r="B1987" s="125"/>
      <c r="C1987" s="128"/>
      <c r="D1987" s="112"/>
      <c r="E1987" s="113"/>
      <c r="F1987" s="128"/>
    </row>
    <row r="1988" spans="1:6" s="114" customFormat="1" x14ac:dyDescent="0.2">
      <c r="A1988" s="127"/>
      <c r="B1988" s="125"/>
      <c r="C1988" s="128"/>
      <c r="D1988" s="112"/>
      <c r="E1988" s="113"/>
      <c r="F1988" s="128"/>
    </row>
    <row r="1989" spans="1:6" s="114" customFormat="1" x14ac:dyDescent="0.2">
      <c r="A1989" s="127"/>
      <c r="B1989" s="125"/>
      <c r="C1989" s="128"/>
      <c r="D1989" s="112"/>
      <c r="E1989" s="113"/>
      <c r="F1989" s="128"/>
    </row>
    <row r="1990" spans="1:6" s="114" customFormat="1" x14ac:dyDescent="0.2">
      <c r="A1990" s="127"/>
      <c r="B1990" s="125"/>
      <c r="C1990" s="128"/>
      <c r="D1990" s="112"/>
      <c r="E1990" s="113"/>
      <c r="F1990" s="128"/>
    </row>
    <row r="1991" spans="1:6" s="114" customFormat="1" x14ac:dyDescent="0.2">
      <c r="A1991" s="127"/>
      <c r="B1991" s="125"/>
      <c r="C1991" s="128"/>
      <c r="D1991" s="112"/>
      <c r="E1991" s="113"/>
      <c r="F1991" s="128"/>
    </row>
    <row r="1992" spans="1:6" s="114" customFormat="1" x14ac:dyDescent="0.2">
      <c r="A1992" s="127"/>
      <c r="B1992" s="125"/>
      <c r="C1992" s="128"/>
      <c r="D1992" s="112"/>
      <c r="E1992" s="113"/>
      <c r="F1992" s="128"/>
    </row>
    <row r="1993" spans="1:6" s="114" customFormat="1" x14ac:dyDescent="0.2">
      <c r="A1993" s="127"/>
      <c r="B1993" s="125"/>
      <c r="C1993" s="128"/>
      <c r="D1993" s="112"/>
      <c r="E1993" s="113"/>
      <c r="F1993" s="128"/>
    </row>
    <row r="1994" spans="1:6" s="114" customFormat="1" x14ac:dyDescent="0.2">
      <c r="A1994" s="127"/>
      <c r="B1994" s="125"/>
      <c r="C1994" s="128"/>
      <c r="D1994" s="112"/>
      <c r="E1994" s="113"/>
      <c r="F1994" s="128"/>
    </row>
    <row r="1995" spans="1:6" s="114" customFormat="1" x14ac:dyDescent="0.2">
      <c r="A1995" s="127"/>
      <c r="B1995" s="125"/>
      <c r="C1995" s="128"/>
      <c r="D1995" s="112"/>
      <c r="E1995" s="113"/>
      <c r="F1995" s="128"/>
    </row>
    <row r="1996" spans="1:6" s="114" customFormat="1" x14ac:dyDescent="0.2">
      <c r="A1996" s="127"/>
      <c r="B1996" s="125"/>
      <c r="C1996" s="128"/>
      <c r="D1996" s="112"/>
      <c r="E1996" s="113"/>
      <c r="F1996" s="128"/>
    </row>
    <row r="1997" spans="1:6" s="114" customFormat="1" x14ac:dyDescent="0.2">
      <c r="A1997" s="127"/>
      <c r="B1997" s="125"/>
      <c r="C1997" s="128"/>
      <c r="D1997" s="112"/>
      <c r="E1997" s="113"/>
      <c r="F1997" s="128"/>
    </row>
    <row r="1998" spans="1:6" s="114" customFormat="1" x14ac:dyDescent="0.2">
      <c r="A1998" s="127"/>
      <c r="B1998" s="125"/>
      <c r="C1998" s="128"/>
      <c r="D1998" s="112"/>
      <c r="E1998" s="113"/>
      <c r="F1998" s="128"/>
    </row>
    <row r="1999" spans="1:6" s="114" customFormat="1" x14ac:dyDescent="0.2">
      <c r="A1999" s="127"/>
      <c r="B1999" s="125"/>
      <c r="C1999" s="128"/>
      <c r="D1999" s="112"/>
      <c r="E1999" s="113"/>
      <c r="F1999" s="128"/>
    </row>
    <row r="2000" spans="1:6" s="114" customFormat="1" x14ac:dyDescent="0.2">
      <c r="A2000" s="127"/>
      <c r="B2000" s="125"/>
      <c r="C2000" s="128"/>
      <c r="D2000" s="112"/>
      <c r="E2000" s="113"/>
      <c r="F2000" s="128"/>
    </row>
    <row r="2001" spans="1:6" s="114" customFormat="1" x14ac:dyDescent="0.2">
      <c r="A2001" s="127"/>
      <c r="B2001" s="125"/>
      <c r="C2001" s="128"/>
      <c r="D2001" s="112"/>
      <c r="E2001" s="113"/>
      <c r="F2001" s="128"/>
    </row>
    <row r="2002" spans="1:6" s="114" customFormat="1" x14ac:dyDescent="0.2">
      <c r="A2002" s="127"/>
      <c r="B2002" s="125"/>
      <c r="C2002" s="128"/>
      <c r="D2002" s="112"/>
      <c r="E2002" s="113"/>
      <c r="F2002" s="128"/>
    </row>
    <row r="2003" spans="1:6" s="114" customFormat="1" x14ac:dyDescent="0.2">
      <c r="A2003" s="127"/>
      <c r="B2003" s="125"/>
      <c r="C2003" s="128"/>
      <c r="D2003" s="112"/>
      <c r="E2003" s="113"/>
      <c r="F2003" s="128"/>
    </row>
    <row r="2004" spans="1:6" s="114" customFormat="1" x14ac:dyDescent="0.2">
      <c r="A2004" s="127"/>
      <c r="B2004" s="125"/>
      <c r="C2004" s="128"/>
      <c r="D2004" s="112"/>
      <c r="E2004" s="113"/>
      <c r="F2004" s="128"/>
    </row>
    <row r="2005" spans="1:6" s="114" customFormat="1" x14ac:dyDescent="0.2">
      <c r="A2005" s="127"/>
      <c r="B2005" s="125"/>
      <c r="C2005" s="128"/>
      <c r="D2005" s="112"/>
      <c r="E2005" s="113"/>
      <c r="F2005" s="128"/>
    </row>
    <row r="2006" spans="1:6" s="114" customFormat="1" x14ac:dyDescent="0.2">
      <c r="A2006" s="127"/>
      <c r="B2006" s="125"/>
      <c r="C2006" s="128"/>
      <c r="D2006" s="112"/>
      <c r="E2006" s="113"/>
      <c r="F2006" s="128"/>
    </row>
    <row r="2007" spans="1:6" s="114" customFormat="1" x14ac:dyDescent="0.2">
      <c r="A2007" s="127"/>
      <c r="B2007" s="125"/>
      <c r="C2007" s="128"/>
      <c r="D2007" s="112"/>
      <c r="E2007" s="113"/>
      <c r="F2007" s="128"/>
    </row>
    <row r="2008" spans="1:6" s="114" customFormat="1" x14ac:dyDescent="0.2">
      <c r="A2008" s="127"/>
      <c r="B2008" s="125"/>
      <c r="C2008" s="128"/>
      <c r="D2008" s="112"/>
      <c r="E2008" s="113"/>
      <c r="F2008" s="128"/>
    </row>
    <row r="2009" spans="1:6" s="114" customFormat="1" x14ac:dyDescent="0.2">
      <c r="A2009" s="127"/>
      <c r="B2009" s="125"/>
      <c r="C2009" s="128"/>
      <c r="D2009" s="112"/>
      <c r="E2009" s="113"/>
      <c r="F2009" s="128"/>
    </row>
    <row r="2010" spans="1:6" s="114" customFormat="1" x14ac:dyDescent="0.2">
      <c r="A2010" s="127"/>
      <c r="B2010" s="125"/>
      <c r="C2010" s="128"/>
      <c r="D2010" s="112"/>
      <c r="E2010" s="113"/>
      <c r="F2010" s="128"/>
    </row>
    <row r="2011" spans="1:6" s="114" customFormat="1" x14ac:dyDescent="0.2">
      <c r="A2011" s="127"/>
      <c r="B2011" s="125"/>
      <c r="C2011" s="128"/>
      <c r="D2011" s="112"/>
      <c r="E2011" s="113"/>
      <c r="F2011" s="128"/>
    </row>
    <row r="2012" spans="1:6" s="114" customFormat="1" x14ac:dyDescent="0.2">
      <c r="A2012" s="127"/>
      <c r="B2012" s="125"/>
      <c r="C2012" s="128"/>
      <c r="D2012" s="112"/>
      <c r="E2012" s="113"/>
      <c r="F2012" s="128"/>
    </row>
    <row r="2013" spans="1:6" s="114" customFormat="1" x14ac:dyDescent="0.2">
      <c r="A2013" s="127"/>
      <c r="B2013" s="125"/>
      <c r="C2013" s="128"/>
      <c r="D2013" s="112"/>
      <c r="E2013" s="113"/>
      <c r="F2013" s="128"/>
    </row>
    <row r="2014" spans="1:6" s="114" customFormat="1" x14ac:dyDescent="0.2">
      <c r="A2014" s="127"/>
      <c r="B2014" s="125"/>
      <c r="C2014" s="128"/>
      <c r="D2014" s="112"/>
      <c r="E2014" s="113"/>
      <c r="F2014" s="128"/>
    </row>
    <row r="2015" spans="1:6" s="114" customFormat="1" x14ac:dyDescent="0.2">
      <c r="A2015" s="127"/>
      <c r="B2015" s="125"/>
      <c r="C2015" s="128"/>
      <c r="D2015" s="112"/>
      <c r="E2015" s="113"/>
      <c r="F2015" s="128"/>
    </row>
    <row r="2016" spans="1:6" s="114" customFormat="1" x14ac:dyDescent="0.2">
      <c r="A2016" s="127"/>
      <c r="B2016" s="125"/>
      <c r="C2016" s="128"/>
      <c r="D2016" s="112"/>
      <c r="E2016" s="113"/>
      <c r="F2016" s="128"/>
    </row>
    <row r="2017" spans="1:6" s="114" customFormat="1" x14ac:dyDescent="0.2">
      <c r="A2017" s="127"/>
      <c r="B2017" s="125"/>
      <c r="C2017" s="128"/>
      <c r="D2017" s="112"/>
      <c r="E2017" s="113"/>
      <c r="F2017" s="128"/>
    </row>
    <row r="2018" spans="1:6" s="114" customFormat="1" x14ac:dyDescent="0.2">
      <c r="A2018" s="127"/>
      <c r="B2018" s="125"/>
      <c r="C2018" s="128"/>
      <c r="D2018" s="112"/>
      <c r="E2018" s="113"/>
      <c r="F2018" s="128"/>
    </row>
    <row r="2019" spans="1:6" s="114" customFormat="1" x14ac:dyDescent="0.2">
      <c r="A2019" s="127"/>
      <c r="B2019" s="125"/>
      <c r="C2019" s="128"/>
      <c r="D2019" s="112"/>
      <c r="E2019" s="113"/>
      <c r="F2019" s="128"/>
    </row>
    <row r="2020" spans="1:6" s="114" customFormat="1" x14ac:dyDescent="0.2">
      <c r="A2020" s="127"/>
      <c r="B2020" s="125"/>
      <c r="C2020" s="128"/>
      <c r="D2020" s="112"/>
      <c r="E2020" s="113"/>
      <c r="F2020" s="128"/>
    </row>
    <row r="2021" spans="1:6" s="114" customFormat="1" x14ac:dyDescent="0.2">
      <c r="A2021" s="127"/>
      <c r="B2021" s="125"/>
      <c r="C2021" s="128"/>
      <c r="D2021" s="112"/>
      <c r="E2021" s="113"/>
      <c r="F2021" s="128"/>
    </row>
    <row r="2022" spans="1:6" s="114" customFormat="1" x14ac:dyDescent="0.2">
      <c r="A2022" s="127"/>
      <c r="B2022" s="125"/>
      <c r="C2022" s="128"/>
      <c r="D2022" s="112"/>
      <c r="E2022" s="113"/>
      <c r="F2022" s="128"/>
    </row>
    <row r="2023" spans="1:6" s="114" customFormat="1" x14ac:dyDescent="0.2">
      <c r="A2023" s="127"/>
      <c r="B2023" s="125"/>
      <c r="C2023" s="128"/>
      <c r="D2023" s="112"/>
      <c r="E2023" s="113"/>
      <c r="F2023" s="128"/>
    </row>
    <row r="2024" spans="1:6" s="114" customFormat="1" x14ac:dyDescent="0.2">
      <c r="A2024" s="127"/>
      <c r="B2024" s="125"/>
      <c r="C2024" s="128"/>
      <c r="D2024" s="112"/>
      <c r="E2024" s="113"/>
      <c r="F2024" s="128"/>
    </row>
    <row r="2025" spans="1:6" s="114" customFormat="1" x14ac:dyDescent="0.2">
      <c r="A2025" s="127"/>
      <c r="B2025" s="125"/>
      <c r="C2025" s="128"/>
      <c r="D2025" s="112"/>
      <c r="E2025" s="113"/>
      <c r="F2025" s="128"/>
    </row>
    <row r="2026" spans="1:6" s="114" customFormat="1" x14ac:dyDescent="0.2">
      <c r="A2026" s="127"/>
      <c r="B2026" s="125"/>
      <c r="C2026" s="128"/>
      <c r="D2026" s="112"/>
      <c r="E2026" s="113"/>
      <c r="F2026" s="128"/>
    </row>
    <row r="2027" spans="1:6" s="114" customFormat="1" x14ac:dyDescent="0.2">
      <c r="A2027" s="127"/>
      <c r="B2027" s="125"/>
      <c r="C2027" s="128"/>
      <c r="D2027" s="112"/>
      <c r="E2027" s="113"/>
      <c r="F2027" s="128"/>
    </row>
    <row r="2028" spans="1:6" s="114" customFormat="1" x14ac:dyDescent="0.2">
      <c r="A2028" s="127"/>
      <c r="B2028" s="125"/>
      <c r="C2028" s="128"/>
      <c r="D2028" s="112"/>
      <c r="E2028" s="113"/>
      <c r="F2028" s="128"/>
    </row>
    <row r="2029" spans="1:6" s="114" customFormat="1" x14ac:dyDescent="0.2">
      <c r="A2029" s="127"/>
      <c r="B2029" s="125"/>
      <c r="C2029" s="128"/>
      <c r="D2029" s="112"/>
      <c r="E2029" s="113"/>
      <c r="F2029" s="128"/>
    </row>
    <row r="2030" spans="1:6" s="114" customFormat="1" x14ac:dyDescent="0.2">
      <c r="A2030" s="127"/>
      <c r="B2030" s="125"/>
      <c r="C2030" s="128"/>
      <c r="D2030" s="112"/>
      <c r="E2030" s="113"/>
      <c r="F2030" s="128"/>
    </row>
    <row r="2031" spans="1:6" s="114" customFormat="1" x14ac:dyDescent="0.2">
      <c r="A2031" s="127"/>
      <c r="B2031" s="125"/>
      <c r="C2031" s="128"/>
      <c r="D2031" s="112"/>
      <c r="E2031" s="113"/>
      <c r="F2031" s="128"/>
    </row>
    <row r="2032" spans="1:6" s="114" customFormat="1" x14ac:dyDescent="0.2">
      <c r="A2032" s="127"/>
      <c r="B2032" s="125"/>
      <c r="C2032" s="128"/>
      <c r="D2032" s="112"/>
      <c r="E2032" s="113"/>
      <c r="F2032" s="128"/>
    </row>
    <row r="2033" spans="1:6" s="114" customFormat="1" x14ac:dyDescent="0.2">
      <c r="A2033" s="127"/>
      <c r="B2033" s="125"/>
      <c r="C2033" s="128"/>
      <c r="D2033" s="112"/>
      <c r="E2033" s="113"/>
      <c r="F2033" s="128"/>
    </row>
    <row r="2034" spans="1:6" s="114" customFormat="1" x14ac:dyDescent="0.2">
      <c r="A2034" s="127"/>
      <c r="B2034" s="125"/>
      <c r="C2034" s="128"/>
      <c r="D2034" s="112"/>
      <c r="E2034" s="113"/>
      <c r="F2034" s="128"/>
    </row>
    <row r="2035" spans="1:6" s="114" customFormat="1" x14ac:dyDescent="0.2">
      <c r="A2035" s="127"/>
      <c r="B2035" s="125"/>
      <c r="C2035" s="128"/>
      <c r="D2035" s="112"/>
      <c r="E2035" s="113"/>
      <c r="F2035" s="128"/>
    </row>
    <row r="2036" spans="1:6" s="114" customFormat="1" x14ac:dyDescent="0.2">
      <c r="A2036" s="127"/>
      <c r="B2036" s="125"/>
      <c r="C2036" s="128"/>
      <c r="D2036" s="112"/>
      <c r="E2036" s="113"/>
      <c r="F2036" s="128"/>
    </row>
    <row r="2037" spans="1:6" s="114" customFormat="1" x14ac:dyDescent="0.2">
      <c r="A2037" s="127"/>
      <c r="B2037" s="125"/>
      <c r="C2037" s="128"/>
      <c r="D2037" s="112"/>
      <c r="E2037" s="113"/>
      <c r="F2037" s="128"/>
    </row>
    <row r="2038" spans="1:6" s="114" customFormat="1" x14ac:dyDescent="0.2">
      <c r="A2038" s="127"/>
      <c r="B2038" s="125"/>
      <c r="C2038" s="128"/>
      <c r="D2038" s="112"/>
      <c r="E2038" s="113"/>
      <c r="F2038" s="128"/>
    </row>
    <row r="2039" spans="1:6" s="114" customFormat="1" x14ac:dyDescent="0.2">
      <c r="A2039" s="127"/>
      <c r="B2039" s="125"/>
      <c r="C2039" s="128"/>
      <c r="D2039" s="112"/>
      <c r="E2039" s="113"/>
      <c r="F2039" s="128"/>
    </row>
    <row r="2040" spans="1:6" s="114" customFormat="1" x14ac:dyDescent="0.2">
      <c r="A2040" s="127"/>
      <c r="B2040" s="125"/>
      <c r="C2040" s="128"/>
      <c r="D2040" s="112"/>
      <c r="E2040" s="113"/>
      <c r="F2040" s="128"/>
    </row>
    <row r="2041" spans="1:6" s="114" customFormat="1" x14ac:dyDescent="0.2">
      <c r="A2041" s="127"/>
      <c r="B2041" s="125"/>
      <c r="C2041" s="128"/>
      <c r="D2041" s="112"/>
      <c r="E2041" s="113"/>
      <c r="F2041" s="128"/>
    </row>
    <row r="2042" spans="1:6" s="114" customFormat="1" x14ac:dyDescent="0.2">
      <c r="A2042" s="127"/>
      <c r="B2042" s="125"/>
      <c r="C2042" s="128"/>
      <c r="D2042" s="112"/>
      <c r="E2042" s="113"/>
      <c r="F2042" s="128"/>
    </row>
    <row r="2043" spans="1:6" s="114" customFormat="1" x14ac:dyDescent="0.2">
      <c r="A2043" s="127"/>
      <c r="B2043" s="125"/>
      <c r="C2043" s="128"/>
      <c r="D2043" s="112"/>
      <c r="E2043" s="113"/>
      <c r="F2043" s="128"/>
    </row>
    <row r="2044" spans="1:6" s="114" customFormat="1" x14ac:dyDescent="0.2">
      <c r="A2044" s="127"/>
      <c r="B2044" s="125"/>
      <c r="C2044" s="128"/>
      <c r="D2044" s="112"/>
      <c r="E2044" s="113"/>
      <c r="F2044" s="128"/>
    </row>
    <row r="2045" spans="1:6" s="114" customFormat="1" x14ac:dyDescent="0.2">
      <c r="A2045" s="127"/>
      <c r="B2045" s="125"/>
      <c r="C2045" s="128"/>
      <c r="D2045" s="112"/>
      <c r="E2045" s="113"/>
      <c r="F2045" s="128"/>
    </row>
    <row r="2046" spans="1:6" s="114" customFormat="1" x14ac:dyDescent="0.2">
      <c r="A2046" s="127"/>
      <c r="B2046" s="125"/>
      <c r="C2046" s="128"/>
      <c r="D2046" s="112"/>
      <c r="E2046" s="113"/>
      <c r="F2046" s="128"/>
    </row>
    <row r="2047" spans="1:6" s="114" customFormat="1" x14ac:dyDescent="0.2">
      <c r="A2047" s="127"/>
      <c r="B2047" s="125"/>
      <c r="C2047" s="128"/>
      <c r="D2047" s="112"/>
      <c r="E2047" s="113"/>
      <c r="F2047" s="128"/>
    </row>
    <row r="2048" spans="1:6" s="114" customFormat="1" x14ac:dyDescent="0.2">
      <c r="A2048" s="127"/>
      <c r="B2048" s="125"/>
      <c r="C2048" s="128"/>
      <c r="D2048" s="112"/>
      <c r="E2048" s="113"/>
      <c r="F2048" s="128"/>
    </row>
    <row r="2049" spans="1:6" s="114" customFormat="1" x14ac:dyDescent="0.2">
      <c r="A2049" s="127"/>
      <c r="B2049" s="125"/>
      <c r="C2049" s="128"/>
      <c r="D2049" s="112"/>
      <c r="E2049" s="113"/>
      <c r="F2049" s="128"/>
    </row>
    <row r="2050" spans="1:6" s="114" customFormat="1" x14ac:dyDescent="0.2">
      <c r="A2050" s="127"/>
      <c r="B2050" s="125"/>
      <c r="C2050" s="128"/>
      <c r="D2050" s="112"/>
      <c r="E2050" s="113"/>
      <c r="F2050" s="128"/>
    </row>
    <row r="2051" spans="1:6" s="114" customFormat="1" x14ac:dyDescent="0.2">
      <c r="A2051" s="127"/>
      <c r="B2051" s="125"/>
      <c r="C2051" s="128"/>
      <c r="D2051" s="112"/>
      <c r="E2051" s="113"/>
      <c r="F2051" s="128"/>
    </row>
    <row r="2052" spans="1:6" s="114" customFormat="1" x14ac:dyDescent="0.2">
      <c r="A2052" s="127"/>
      <c r="B2052" s="125"/>
      <c r="C2052" s="128"/>
      <c r="D2052" s="112"/>
      <c r="E2052" s="113"/>
      <c r="F2052" s="128"/>
    </row>
    <row r="2053" spans="1:6" s="114" customFormat="1" x14ac:dyDescent="0.2">
      <c r="A2053" s="127"/>
      <c r="B2053" s="125"/>
      <c r="C2053" s="128"/>
      <c r="D2053" s="112"/>
      <c r="E2053" s="113"/>
      <c r="F2053" s="128"/>
    </row>
    <row r="2054" spans="1:6" s="114" customFormat="1" x14ac:dyDescent="0.2">
      <c r="A2054" s="127"/>
      <c r="B2054" s="125"/>
      <c r="C2054" s="128"/>
      <c r="D2054" s="112"/>
      <c r="E2054" s="113"/>
      <c r="F2054" s="128"/>
    </row>
    <row r="2055" spans="1:6" s="114" customFormat="1" x14ac:dyDescent="0.2">
      <c r="A2055" s="127"/>
      <c r="B2055" s="125"/>
      <c r="C2055" s="128"/>
      <c r="D2055" s="112"/>
      <c r="E2055" s="113"/>
      <c r="F2055" s="128"/>
    </row>
    <row r="2056" spans="1:6" s="114" customFormat="1" x14ac:dyDescent="0.2">
      <c r="A2056" s="127"/>
      <c r="B2056" s="125"/>
      <c r="C2056" s="128"/>
      <c r="D2056" s="112"/>
      <c r="E2056" s="113"/>
      <c r="F2056" s="128"/>
    </row>
    <row r="2057" spans="1:6" s="114" customFormat="1" x14ac:dyDescent="0.2">
      <c r="A2057" s="127"/>
      <c r="B2057" s="125"/>
      <c r="C2057" s="128"/>
      <c r="D2057" s="112"/>
      <c r="E2057" s="113"/>
      <c r="F2057" s="128"/>
    </row>
    <row r="2058" spans="1:6" s="114" customFormat="1" x14ac:dyDescent="0.2">
      <c r="A2058" s="127"/>
      <c r="B2058" s="125"/>
      <c r="C2058" s="128"/>
      <c r="D2058" s="112"/>
      <c r="E2058" s="113"/>
      <c r="F2058" s="128"/>
    </row>
    <row r="2059" spans="1:6" s="114" customFormat="1" x14ac:dyDescent="0.2">
      <c r="A2059" s="127"/>
      <c r="B2059" s="125"/>
      <c r="C2059" s="128"/>
      <c r="D2059" s="112"/>
      <c r="E2059" s="113"/>
      <c r="F2059" s="128"/>
    </row>
    <row r="2060" spans="1:6" s="114" customFormat="1" x14ac:dyDescent="0.2">
      <c r="A2060" s="127"/>
      <c r="B2060" s="125"/>
      <c r="C2060" s="128"/>
      <c r="D2060" s="112"/>
      <c r="E2060" s="113"/>
      <c r="F2060" s="128"/>
    </row>
    <row r="2061" spans="1:6" s="114" customFormat="1" x14ac:dyDescent="0.2">
      <c r="A2061" s="127"/>
      <c r="B2061" s="125"/>
      <c r="C2061" s="128"/>
      <c r="D2061" s="112"/>
      <c r="E2061" s="113"/>
      <c r="F2061" s="128"/>
    </row>
    <row r="2062" spans="1:6" s="114" customFormat="1" x14ac:dyDescent="0.2">
      <c r="A2062" s="127"/>
      <c r="B2062" s="125"/>
      <c r="C2062" s="128"/>
      <c r="D2062" s="112"/>
      <c r="E2062" s="113"/>
      <c r="F2062" s="128"/>
    </row>
    <row r="2063" spans="1:6" s="114" customFormat="1" x14ac:dyDescent="0.2">
      <c r="A2063" s="127"/>
      <c r="B2063" s="125"/>
      <c r="C2063" s="128"/>
      <c r="D2063" s="112"/>
      <c r="E2063" s="113"/>
      <c r="F2063" s="128"/>
    </row>
    <row r="2064" spans="1:6" s="114" customFormat="1" x14ac:dyDescent="0.2">
      <c r="A2064" s="127"/>
      <c r="B2064" s="125"/>
      <c r="C2064" s="128"/>
      <c r="D2064" s="112"/>
      <c r="E2064" s="113"/>
      <c r="F2064" s="128"/>
    </row>
    <row r="2065" spans="1:6" s="114" customFormat="1" x14ac:dyDescent="0.2">
      <c r="A2065" s="127"/>
      <c r="B2065" s="125"/>
      <c r="C2065" s="128"/>
      <c r="D2065" s="112"/>
      <c r="E2065" s="113"/>
      <c r="F2065" s="128"/>
    </row>
    <row r="2066" spans="1:6" s="114" customFormat="1" x14ac:dyDescent="0.2">
      <c r="A2066" s="127"/>
      <c r="B2066" s="125"/>
      <c r="C2066" s="128"/>
      <c r="D2066" s="112"/>
      <c r="E2066" s="113"/>
      <c r="F2066" s="128"/>
    </row>
    <row r="2067" spans="1:6" s="114" customFormat="1" x14ac:dyDescent="0.2">
      <c r="A2067" s="127"/>
      <c r="B2067" s="125"/>
      <c r="C2067" s="128"/>
      <c r="D2067" s="112"/>
      <c r="E2067" s="113"/>
      <c r="F2067" s="128"/>
    </row>
    <row r="2068" spans="1:6" s="114" customFormat="1" x14ac:dyDescent="0.2">
      <c r="A2068" s="127"/>
      <c r="B2068" s="125"/>
      <c r="C2068" s="128"/>
      <c r="D2068" s="112"/>
      <c r="E2068" s="113"/>
      <c r="F2068" s="128"/>
    </row>
    <row r="2069" spans="1:6" s="114" customFormat="1" x14ac:dyDescent="0.2">
      <c r="A2069" s="127"/>
      <c r="B2069" s="125"/>
      <c r="C2069" s="128"/>
      <c r="D2069" s="112"/>
      <c r="E2069" s="113"/>
      <c r="F2069" s="128"/>
    </row>
    <row r="2070" spans="1:6" s="114" customFormat="1" x14ac:dyDescent="0.2">
      <c r="A2070" s="127"/>
      <c r="B2070" s="125"/>
      <c r="C2070" s="128"/>
      <c r="D2070" s="112"/>
      <c r="E2070" s="113"/>
      <c r="F2070" s="128"/>
    </row>
    <row r="2071" spans="1:6" s="114" customFormat="1" x14ac:dyDescent="0.2">
      <c r="A2071" s="127"/>
      <c r="B2071" s="125"/>
      <c r="C2071" s="128"/>
      <c r="D2071" s="112"/>
      <c r="E2071" s="113"/>
      <c r="F2071" s="128"/>
    </row>
    <row r="2072" spans="1:6" s="114" customFormat="1" x14ac:dyDescent="0.2">
      <c r="A2072" s="127"/>
      <c r="B2072" s="125"/>
      <c r="C2072" s="128"/>
      <c r="D2072" s="112"/>
      <c r="E2072" s="113"/>
      <c r="F2072" s="128"/>
    </row>
    <row r="2073" spans="1:6" s="114" customFormat="1" x14ac:dyDescent="0.2">
      <c r="A2073" s="127"/>
      <c r="B2073" s="125"/>
      <c r="C2073" s="128"/>
      <c r="D2073" s="112"/>
      <c r="E2073" s="113"/>
      <c r="F2073" s="128"/>
    </row>
    <row r="2074" spans="1:6" s="114" customFormat="1" x14ac:dyDescent="0.2">
      <c r="A2074" s="127"/>
      <c r="B2074" s="125"/>
      <c r="C2074" s="128"/>
      <c r="D2074" s="112"/>
      <c r="E2074" s="113"/>
      <c r="F2074" s="128"/>
    </row>
    <row r="2075" spans="1:6" s="114" customFormat="1" x14ac:dyDescent="0.2">
      <c r="A2075" s="127"/>
      <c r="B2075" s="125"/>
      <c r="C2075" s="128"/>
      <c r="D2075" s="112"/>
      <c r="E2075" s="113"/>
      <c r="F2075" s="128"/>
    </row>
    <row r="2076" spans="1:6" s="114" customFormat="1" x14ac:dyDescent="0.2">
      <c r="A2076" s="127"/>
      <c r="B2076" s="125"/>
      <c r="C2076" s="128"/>
      <c r="D2076" s="112"/>
      <c r="E2076" s="113"/>
      <c r="F2076" s="128"/>
    </row>
    <row r="2077" spans="1:6" s="114" customFormat="1" x14ac:dyDescent="0.2">
      <c r="A2077" s="127"/>
      <c r="B2077" s="125"/>
      <c r="C2077" s="128"/>
      <c r="D2077" s="112"/>
      <c r="E2077" s="113"/>
      <c r="F2077" s="128"/>
    </row>
    <row r="2078" spans="1:6" s="114" customFormat="1" x14ac:dyDescent="0.2">
      <c r="A2078" s="127"/>
      <c r="B2078" s="125"/>
      <c r="C2078" s="128"/>
      <c r="D2078" s="112"/>
      <c r="E2078" s="113"/>
      <c r="F2078" s="128"/>
    </row>
    <row r="2079" spans="1:6" s="114" customFormat="1" x14ac:dyDescent="0.2">
      <c r="A2079" s="127"/>
      <c r="B2079" s="125"/>
      <c r="C2079" s="128"/>
      <c r="D2079" s="112"/>
      <c r="E2079" s="113"/>
      <c r="F2079" s="128"/>
    </row>
    <row r="2080" spans="1:6" s="114" customFormat="1" x14ac:dyDescent="0.2">
      <c r="A2080" s="127"/>
      <c r="B2080" s="125"/>
      <c r="C2080" s="128"/>
      <c r="D2080" s="112"/>
      <c r="E2080" s="113"/>
      <c r="F2080" s="128"/>
    </row>
    <row r="2081" spans="1:6" s="114" customFormat="1" x14ac:dyDescent="0.2">
      <c r="A2081" s="127"/>
      <c r="B2081" s="125"/>
      <c r="C2081" s="128"/>
      <c r="D2081" s="112"/>
      <c r="E2081" s="113"/>
      <c r="F2081" s="128"/>
    </row>
    <row r="2082" spans="1:6" s="114" customFormat="1" x14ac:dyDescent="0.2">
      <c r="A2082" s="127"/>
      <c r="B2082" s="125"/>
      <c r="C2082" s="128"/>
      <c r="D2082" s="112"/>
      <c r="E2082" s="113"/>
      <c r="F2082" s="128"/>
    </row>
    <row r="2083" spans="1:6" s="114" customFormat="1" x14ac:dyDescent="0.2">
      <c r="A2083" s="127"/>
      <c r="B2083" s="125"/>
      <c r="C2083" s="128"/>
      <c r="D2083" s="112"/>
      <c r="E2083" s="113"/>
      <c r="F2083" s="128"/>
    </row>
    <row r="2084" spans="1:6" s="114" customFormat="1" x14ac:dyDescent="0.2">
      <c r="A2084" s="127"/>
      <c r="B2084" s="125"/>
      <c r="C2084" s="128"/>
      <c r="D2084" s="112"/>
      <c r="E2084" s="113"/>
      <c r="F2084" s="128"/>
    </row>
    <row r="2085" spans="1:6" s="114" customFormat="1" x14ac:dyDescent="0.2">
      <c r="A2085" s="127"/>
      <c r="B2085" s="125"/>
      <c r="C2085" s="128"/>
      <c r="D2085" s="112"/>
      <c r="E2085" s="113"/>
      <c r="F2085" s="128"/>
    </row>
    <row r="2086" spans="1:6" s="114" customFormat="1" x14ac:dyDescent="0.2">
      <c r="A2086" s="127"/>
      <c r="B2086" s="125"/>
      <c r="C2086" s="128"/>
      <c r="D2086" s="112"/>
      <c r="E2086" s="113"/>
      <c r="F2086" s="128"/>
    </row>
    <row r="2087" spans="1:6" s="114" customFormat="1" x14ac:dyDescent="0.2">
      <c r="A2087" s="127"/>
      <c r="B2087" s="125"/>
      <c r="C2087" s="128"/>
      <c r="D2087" s="112"/>
      <c r="E2087" s="113"/>
      <c r="F2087" s="128"/>
    </row>
    <row r="2088" spans="1:6" s="114" customFormat="1" x14ac:dyDescent="0.2">
      <c r="A2088" s="127"/>
      <c r="B2088" s="125"/>
      <c r="C2088" s="128"/>
      <c r="D2088" s="112"/>
      <c r="E2088" s="113"/>
      <c r="F2088" s="128"/>
    </row>
    <row r="2089" spans="1:6" s="114" customFormat="1" x14ac:dyDescent="0.2">
      <c r="A2089" s="127"/>
      <c r="B2089" s="125"/>
      <c r="C2089" s="128"/>
      <c r="D2089" s="112"/>
      <c r="E2089" s="113"/>
      <c r="F2089" s="128"/>
    </row>
    <row r="2090" spans="1:6" s="114" customFormat="1" x14ac:dyDescent="0.2">
      <c r="A2090" s="127"/>
      <c r="B2090" s="125"/>
      <c r="C2090" s="128"/>
      <c r="D2090" s="112"/>
      <c r="E2090" s="113"/>
      <c r="F2090" s="128"/>
    </row>
    <row r="2091" spans="1:6" s="114" customFormat="1" x14ac:dyDescent="0.2">
      <c r="A2091" s="127"/>
      <c r="B2091" s="125"/>
      <c r="C2091" s="128"/>
      <c r="D2091" s="112"/>
      <c r="E2091" s="113"/>
      <c r="F2091" s="128"/>
    </row>
    <row r="2092" spans="1:6" s="114" customFormat="1" x14ac:dyDescent="0.2">
      <c r="A2092" s="127"/>
      <c r="B2092" s="125"/>
      <c r="C2092" s="128"/>
      <c r="D2092" s="112"/>
      <c r="E2092" s="113"/>
      <c r="F2092" s="128"/>
    </row>
    <row r="2093" spans="1:6" s="114" customFormat="1" x14ac:dyDescent="0.2">
      <c r="A2093" s="127"/>
      <c r="B2093" s="125"/>
      <c r="C2093" s="128"/>
      <c r="D2093" s="112"/>
      <c r="E2093" s="113"/>
      <c r="F2093" s="128"/>
    </row>
    <row r="2094" spans="1:6" s="114" customFormat="1" x14ac:dyDescent="0.2">
      <c r="A2094" s="127"/>
      <c r="B2094" s="125"/>
      <c r="C2094" s="128"/>
      <c r="D2094" s="112"/>
      <c r="E2094" s="113"/>
      <c r="F2094" s="128"/>
    </row>
    <row r="2095" spans="1:6" s="114" customFormat="1" x14ac:dyDescent="0.2">
      <c r="A2095" s="127"/>
      <c r="B2095" s="125"/>
      <c r="C2095" s="128"/>
      <c r="D2095" s="112"/>
      <c r="E2095" s="113"/>
      <c r="F2095" s="128"/>
    </row>
    <row r="2096" spans="1:6" s="114" customFormat="1" x14ac:dyDescent="0.2">
      <c r="A2096" s="127"/>
      <c r="B2096" s="125"/>
      <c r="C2096" s="128"/>
      <c r="D2096" s="112"/>
      <c r="E2096" s="113"/>
      <c r="F2096" s="128"/>
    </row>
    <row r="2097" spans="1:6" s="114" customFormat="1" x14ac:dyDescent="0.2">
      <c r="A2097" s="127"/>
      <c r="B2097" s="125"/>
      <c r="C2097" s="128"/>
      <c r="D2097" s="112"/>
      <c r="E2097" s="113"/>
      <c r="F2097" s="128"/>
    </row>
    <row r="2098" spans="1:6" s="114" customFormat="1" x14ac:dyDescent="0.2">
      <c r="A2098" s="127"/>
      <c r="B2098" s="125"/>
      <c r="C2098" s="128"/>
      <c r="D2098" s="112"/>
      <c r="E2098" s="113"/>
      <c r="F2098" s="128"/>
    </row>
    <row r="2099" spans="1:6" s="114" customFormat="1" x14ac:dyDescent="0.2">
      <c r="A2099" s="127"/>
      <c r="B2099" s="125"/>
      <c r="C2099" s="128"/>
      <c r="D2099" s="112"/>
      <c r="E2099" s="113"/>
      <c r="F2099" s="128"/>
    </row>
    <row r="2100" spans="1:6" s="114" customFormat="1" x14ac:dyDescent="0.2">
      <c r="A2100" s="127"/>
      <c r="B2100" s="125"/>
      <c r="C2100" s="128"/>
      <c r="D2100" s="112"/>
      <c r="E2100" s="113"/>
      <c r="F2100" s="128"/>
    </row>
    <row r="2101" spans="1:6" s="114" customFormat="1" x14ac:dyDescent="0.2">
      <c r="A2101" s="127"/>
      <c r="B2101" s="125"/>
      <c r="C2101" s="128"/>
      <c r="D2101" s="112"/>
      <c r="E2101" s="113"/>
      <c r="F2101" s="128"/>
    </row>
    <row r="2102" spans="1:6" s="114" customFormat="1" x14ac:dyDescent="0.2">
      <c r="A2102" s="127"/>
      <c r="B2102" s="125"/>
      <c r="C2102" s="128"/>
      <c r="D2102" s="112"/>
      <c r="E2102" s="113"/>
      <c r="F2102" s="128"/>
    </row>
    <row r="2103" spans="1:6" s="114" customFormat="1" x14ac:dyDescent="0.2">
      <c r="A2103" s="127"/>
      <c r="B2103" s="125"/>
      <c r="C2103" s="128"/>
      <c r="D2103" s="112"/>
      <c r="E2103" s="113"/>
      <c r="F2103" s="128"/>
    </row>
    <row r="2104" spans="1:6" s="114" customFormat="1" x14ac:dyDescent="0.2">
      <c r="A2104" s="127"/>
      <c r="B2104" s="125"/>
      <c r="C2104" s="128"/>
      <c r="D2104" s="112"/>
      <c r="E2104" s="113"/>
      <c r="F2104" s="128"/>
    </row>
    <row r="2105" spans="1:6" s="114" customFormat="1" x14ac:dyDescent="0.2">
      <c r="A2105" s="127"/>
      <c r="B2105" s="125"/>
      <c r="C2105" s="128"/>
      <c r="D2105" s="112"/>
      <c r="E2105" s="113"/>
      <c r="F2105" s="128"/>
    </row>
    <row r="2106" spans="1:6" s="114" customFormat="1" x14ac:dyDescent="0.2">
      <c r="A2106" s="127"/>
      <c r="B2106" s="125"/>
      <c r="C2106" s="128"/>
      <c r="D2106" s="112"/>
      <c r="E2106" s="113"/>
      <c r="F2106" s="128"/>
    </row>
    <row r="2107" spans="1:6" s="114" customFormat="1" x14ac:dyDescent="0.2">
      <c r="A2107" s="127"/>
      <c r="B2107" s="125"/>
      <c r="C2107" s="128"/>
      <c r="D2107" s="112"/>
      <c r="E2107" s="113"/>
      <c r="F2107" s="128"/>
    </row>
    <row r="2108" spans="1:6" s="114" customFormat="1" x14ac:dyDescent="0.2">
      <c r="A2108" s="127"/>
      <c r="B2108" s="125"/>
      <c r="C2108" s="128"/>
      <c r="D2108" s="112"/>
      <c r="E2108" s="113"/>
      <c r="F2108" s="128"/>
    </row>
    <row r="2109" spans="1:6" s="114" customFormat="1" x14ac:dyDescent="0.2">
      <c r="A2109" s="127"/>
      <c r="B2109" s="125"/>
      <c r="C2109" s="128"/>
      <c r="D2109" s="112"/>
      <c r="E2109" s="113"/>
      <c r="F2109" s="128"/>
    </row>
    <row r="2110" spans="1:6" s="114" customFormat="1" x14ac:dyDescent="0.2">
      <c r="A2110" s="127"/>
      <c r="B2110" s="125"/>
      <c r="C2110" s="128"/>
      <c r="D2110" s="112"/>
      <c r="E2110" s="113"/>
      <c r="F2110" s="128"/>
    </row>
    <row r="2111" spans="1:6" s="114" customFormat="1" x14ac:dyDescent="0.2">
      <c r="A2111" s="127"/>
      <c r="B2111" s="125"/>
      <c r="C2111" s="128"/>
      <c r="D2111" s="112"/>
      <c r="E2111" s="113"/>
      <c r="F2111" s="128"/>
    </row>
    <row r="2112" spans="1:6" s="114" customFormat="1" x14ac:dyDescent="0.2">
      <c r="A2112" s="127"/>
      <c r="B2112" s="125"/>
      <c r="C2112" s="128"/>
      <c r="D2112" s="112"/>
      <c r="E2112" s="113"/>
      <c r="F2112" s="128"/>
    </row>
    <row r="2113" spans="1:6" s="114" customFormat="1" x14ac:dyDescent="0.2">
      <c r="A2113" s="127"/>
      <c r="B2113" s="125"/>
      <c r="C2113" s="128"/>
      <c r="D2113" s="112"/>
      <c r="E2113" s="113"/>
      <c r="F2113" s="128"/>
    </row>
    <row r="2114" spans="1:6" s="114" customFormat="1" x14ac:dyDescent="0.2">
      <c r="A2114" s="127"/>
      <c r="B2114" s="125"/>
      <c r="C2114" s="128"/>
      <c r="D2114" s="112"/>
      <c r="E2114" s="113"/>
      <c r="F2114" s="128"/>
    </row>
    <row r="2115" spans="1:6" s="114" customFormat="1" x14ac:dyDescent="0.2">
      <c r="A2115" s="127"/>
      <c r="B2115" s="125"/>
      <c r="C2115" s="128"/>
      <c r="D2115" s="112"/>
      <c r="E2115" s="113"/>
      <c r="F2115" s="128"/>
    </row>
    <row r="2116" spans="1:6" s="114" customFormat="1" x14ac:dyDescent="0.2">
      <c r="A2116" s="127"/>
      <c r="B2116" s="125"/>
      <c r="C2116" s="128"/>
      <c r="D2116" s="112"/>
      <c r="E2116" s="113"/>
      <c r="F2116" s="128"/>
    </row>
    <row r="2117" spans="1:6" s="114" customFormat="1" x14ac:dyDescent="0.2">
      <c r="A2117" s="127"/>
      <c r="B2117" s="125"/>
      <c r="C2117" s="128"/>
      <c r="D2117" s="112"/>
      <c r="E2117" s="113"/>
      <c r="F2117" s="128"/>
    </row>
    <row r="2118" spans="1:6" s="114" customFormat="1" x14ac:dyDescent="0.2">
      <c r="A2118" s="127"/>
      <c r="B2118" s="125"/>
      <c r="C2118" s="128"/>
      <c r="D2118" s="112"/>
      <c r="E2118" s="113"/>
      <c r="F2118" s="128"/>
    </row>
    <row r="2119" spans="1:6" s="114" customFormat="1" x14ac:dyDescent="0.2">
      <c r="A2119" s="127"/>
      <c r="B2119" s="125"/>
      <c r="C2119" s="128"/>
      <c r="D2119" s="112"/>
      <c r="E2119" s="113"/>
      <c r="F2119" s="128"/>
    </row>
    <row r="2120" spans="1:6" s="114" customFormat="1" x14ac:dyDescent="0.2">
      <c r="A2120" s="127"/>
      <c r="B2120" s="125"/>
      <c r="C2120" s="128"/>
      <c r="D2120" s="112"/>
      <c r="E2120" s="113"/>
      <c r="F2120" s="128"/>
    </row>
    <row r="2121" spans="1:6" s="114" customFormat="1" x14ac:dyDescent="0.2">
      <c r="A2121" s="127"/>
      <c r="B2121" s="125"/>
      <c r="C2121" s="128"/>
      <c r="D2121" s="112"/>
      <c r="E2121" s="113"/>
      <c r="F2121" s="128"/>
    </row>
    <row r="2122" spans="1:6" s="114" customFormat="1" x14ac:dyDescent="0.2">
      <c r="A2122" s="127"/>
      <c r="B2122" s="125"/>
      <c r="C2122" s="128"/>
      <c r="D2122" s="112"/>
      <c r="E2122" s="113"/>
      <c r="F2122" s="128"/>
    </row>
    <row r="2123" spans="1:6" s="114" customFormat="1" x14ac:dyDescent="0.2">
      <c r="A2123" s="127"/>
      <c r="B2123" s="125"/>
      <c r="C2123" s="128"/>
      <c r="D2123" s="112"/>
      <c r="E2123" s="113"/>
      <c r="F2123" s="128"/>
    </row>
    <row r="2124" spans="1:6" s="114" customFormat="1" x14ac:dyDescent="0.2">
      <c r="A2124" s="127"/>
      <c r="B2124" s="125"/>
      <c r="C2124" s="128"/>
      <c r="D2124" s="112"/>
      <c r="E2124" s="113"/>
      <c r="F2124" s="128"/>
    </row>
    <row r="2125" spans="1:6" s="114" customFormat="1" x14ac:dyDescent="0.2">
      <c r="A2125" s="127"/>
      <c r="B2125" s="125"/>
      <c r="C2125" s="128"/>
      <c r="D2125" s="112"/>
      <c r="E2125" s="113"/>
      <c r="F2125" s="128"/>
    </row>
    <row r="2126" spans="1:6" s="114" customFormat="1" x14ac:dyDescent="0.2">
      <c r="A2126" s="127"/>
      <c r="B2126" s="125"/>
      <c r="C2126" s="128"/>
      <c r="D2126" s="112"/>
      <c r="E2126" s="113"/>
      <c r="F2126" s="128"/>
    </row>
    <row r="2127" spans="1:6" s="114" customFormat="1" x14ac:dyDescent="0.2">
      <c r="A2127" s="127"/>
      <c r="B2127" s="125"/>
      <c r="C2127" s="128"/>
      <c r="D2127" s="112"/>
      <c r="E2127" s="113"/>
      <c r="F2127" s="128"/>
    </row>
    <row r="2128" spans="1:6" s="114" customFormat="1" x14ac:dyDescent="0.2">
      <c r="A2128" s="127"/>
      <c r="B2128" s="125"/>
      <c r="C2128" s="128"/>
      <c r="D2128" s="112"/>
      <c r="E2128" s="113"/>
      <c r="F2128" s="128"/>
    </row>
    <row r="2129" spans="1:6" s="114" customFormat="1" x14ac:dyDescent="0.2">
      <c r="A2129" s="127"/>
      <c r="B2129" s="125"/>
      <c r="C2129" s="128"/>
      <c r="D2129" s="112"/>
      <c r="E2129" s="113"/>
      <c r="F2129" s="128"/>
    </row>
    <row r="2130" spans="1:6" s="114" customFormat="1" x14ac:dyDescent="0.2">
      <c r="A2130" s="127"/>
      <c r="B2130" s="125"/>
      <c r="C2130" s="128"/>
      <c r="D2130" s="112"/>
      <c r="E2130" s="113"/>
      <c r="F2130" s="128"/>
    </row>
    <row r="2131" spans="1:6" s="114" customFormat="1" x14ac:dyDescent="0.2">
      <c r="A2131" s="127"/>
      <c r="B2131" s="125"/>
      <c r="C2131" s="128"/>
      <c r="D2131" s="112"/>
      <c r="E2131" s="113"/>
      <c r="F2131" s="128"/>
    </row>
    <row r="2132" spans="1:6" s="114" customFormat="1" x14ac:dyDescent="0.2">
      <c r="A2132" s="127"/>
      <c r="B2132" s="125"/>
      <c r="C2132" s="128"/>
      <c r="D2132" s="112"/>
      <c r="E2132" s="113"/>
      <c r="F2132" s="128"/>
    </row>
    <row r="2133" spans="1:6" s="114" customFormat="1" x14ac:dyDescent="0.2">
      <c r="A2133" s="127"/>
      <c r="B2133" s="125"/>
      <c r="C2133" s="128"/>
      <c r="D2133" s="112"/>
      <c r="E2133" s="113"/>
      <c r="F2133" s="128"/>
    </row>
    <row r="2134" spans="1:6" s="114" customFormat="1" x14ac:dyDescent="0.2">
      <c r="A2134" s="127"/>
      <c r="B2134" s="125"/>
      <c r="C2134" s="128"/>
      <c r="D2134" s="112"/>
      <c r="E2134" s="113"/>
      <c r="F2134" s="128"/>
    </row>
    <row r="2135" spans="1:6" s="114" customFormat="1" x14ac:dyDescent="0.2">
      <c r="A2135" s="127"/>
      <c r="B2135" s="125"/>
      <c r="C2135" s="128"/>
      <c r="D2135" s="112"/>
      <c r="E2135" s="113"/>
      <c r="F2135" s="128"/>
    </row>
    <row r="2136" spans="1:6" s="114" customFormat="1" x14ac:dyDescent="0.2">
      <c r="A2136" s="127"/>
      <c r="B2136" s="125"/>
      <c r="C2136" s="128"/>
      <c r="D2136" s="112"/>
      <c r="E2136" s="113"/>
      <c r="F2136" s="128"/>
    </row>
    <row r="2137" spans="1:6" s="114" customFormat="1" x14ac:dyDescent="0.2">
      <c r="A2137" s="127"/>
      <c r="B2137" s="125"/>
      <c r="C2137" s="128"/>
      <c r="D2137" s="112"/>
      <c r="E2137" s="113"/>
      <c r="F2137" s="128"/>
    </row>
    <row r="2138" spans="1:6" s="114" customFormat="1" x14ac:dyDescent="0.2">
      <c r="A2138" s="127"/>
      <c r="B2138" s="125"/>
      <c r="C2138" s="128"/>
      <c r="D2138" s="112"/>
      <c r="E2138" s="113"/>
      <c r="F2138" s="128"/>
    </row>
    <row r="2139" spans="1:6" s="114" customFormat="1" x14ac:dyDescent="0.2">
      <c r="A2139" s="127"/>
      <c r="B2139" s="125"/>
      <c r="C2139" s="128"/>
      <c r="D2139" s="112"/>
      <c r="E2139" s="113"/>
      <c r="F2139" s="128"/>
    </row>
    <row r="2140" spans="1:6" s="114" customFormat="1" x14ac:dyDescent="0.2">
      <c r="A2140" s="127"/>
      <c r="B2140" s="125"/>
      <c r="C2140" s="128"/>
      <c r="D2140" s="112"/>
      <c r="E2140" s="113"/>
      <c r="F2140" s="128"/>
    </row>
    <row r="2141" spans="1:6" s="114" customFormat="1" x14ac:dyDescent="0.2">
      <c r="A2141" s="127"/>
      <c r="B2141" s="125"/>
      <c r="C2141" s="128"/>
      <c r="D2141" s="112"/>
      <c r="E2141" s="113"/>
      <c r="F2141" s="128"/>
    </row>
    <row r="2142" spans="1:6" s="114" customFormat="1" x14ac:dyDescent="0.2">
      <c r="A2142" s="127"/>
      <c r="B2142" s="125"/>
      <c r="C2142" s="128"/>
      <c r="D2142" s="112"/>
      <c r="E2142" s="113"/>
      <c r="F2142" s="128"/>
    </row>
    <row r="2143" spans="1:6" s="114" customFormat="1" x14ac:dyDescent="0.2">
      <c r="A2143" s="127"/>
      <c r="B2143" s="125"/>
      <c r="C2143" s="128"/>
      <c r="D2143" s="112"/>
      <c r="E2143" s="113"/>
      <c r="F2143" s="128"/>
    </row>
    <row r="2144" spans="1:6" s="114" customFormat="1" x14ac:dyDescent="0.2">
      <c r="A2144" s="127"/>
      <c r="B2144" s="125"/>
      <c r="C2144" s="128"/>
      <c r="D2144" s="112"/>
      <c r="E2144" s="113"/>
      <c r="F2144" s="128"/>
    </row>
    <row r="2145" spans="1:6" s="114" customFormat="1" x14ac:dyDescent="0.2">
      <c r="A2145" s="127"/>
      <c r="B2145" s="125"/>
      <c r="C2145" s="128"/>
      <c r="D2145" s="112"/>
      <c r="E2145" s="113"/>
      <c r="F2145" s="128"/>
    </row>
    <row r="2146" spans="1:6" s="114" customFormat="1" x14ac:dyDescent="0.2">
      <c r="A2146" s="127"/>
      <c r="B2146" s="125"/>
      <c r="C2146" s="128"/>
      <c r="D2146" s="112"/>
      <c r="E2146" s="113"/>
      <c r="F2146" s="128"/>
    </row>
    <row r="2147" spans="1:6" s="114" customFormat="1" x14ac:dyDescent="0.2">
      <c r="A2147" s="127"/>
      <c r="B2147" s="125"/>
      <c r="C2147" s="128"/>
      <c r="D2147" s="112"/>
      <c r="E2147" s="113"/>
      <c r="F2147" s="128"/>
    </row>
    <row r="2148" spans="1:6" s="114" customFormat="1" x14ac:dyDescent="0.2">
      <c r="A2148" s="127"/>
      <c r="B2148" s="125"/>
      <c r="C2148" s="128"/>
      <c r="D2148" s="112"/>
      <c r="E2148" s="113"/>
      <c r="F2148" s="128"/>
    </row>
    <row r="2149" spans="1:6" s="114" customFormat="1" x14ac:dyDescent="0.2">
      <c r="A2149" s="127"/>
      <c r="B2149" s="125"/>
      <c r="C2149" s="128"/>
      <c r="D2149" s="112"/>
      <c r="E2149" s="113"/>
      <c r="F2149" s="128"/>
    </row>
    <row r="2150" spans="1:6" s="114" customFormat="1" x14ac:dyDescent="0.2">
      <c r="A2150" s="127"/>
      <c r="B2150" s="125"/>
      <c r="C2150" s="128"/>
      <c r="D2150" s="112"/>
      <c r="E2150" s="113"/>
      <c r="F2150" s="128"/>
    </row>
    <row r="2151" spans="1:6" s="114" customFormat="1" x14ac:dyDescent="0.2">
      <c r="A2151" s="127"/>
      <c r="B2151" s="125"/>
      <c r="C2151" s="128"/>
      <c r="D2151" s="112"/>
      <c r="E2151" s="113"/>
      <c r="F2151" s="128"/>
    </row>
    <row r="2152" spans="1:6" s="114" customFormat="1" x14ac:dyDescent="0.2">
      <c r="A2152" s="127"/>
      <c r="B2152" s="125"/>
      <c r="C2152" s="128"/>
      <c r="D2152" s="112"/>
      <c r="E2152" s="113"/>
      <c r="F2152" s="128"/>
    </row>
    <row r="2153" spans="1:6" s="114" customFormat="1" x14ac:dyDescent="0.2">
      <c r="A2153" s="127"/>
      <c r="B2153" s="125"/>
      <c r="C2153" s="128"/>
      <c r="D2153" s="112"/>
      <c r="E2153" s="113"/>
      <c r="F2153" s="128"/>
    </row>
    <row r="2154" spans="1:6" s="114" customFormat="1" x14ac:dyDescent="0.2">
      <c r="A2154" s="127"/>
      <c r="B2154" s="125"/>
      <c r="C2154" s="128"/>
      <c r="D2154" s="112"/>
      <c r="E2154" s="113"/>
      <c r="F2154" s="128"/>
    </row>
    <row r="2155" spans="1:6" s="114" customFormat="1" x14ac:dyDescent="0.2">
      <c r="A2155" s="127"/>
      <c r="B2155" s="125"/>
      <c r="C2155" s="128"/>
      <c r="D2155" s="112"/>
      <c r="E2155" s="113"/>
      <c r="F2155" s="128"/>
    </row>
    <row r="2156" spans="1:6" s="114" customFormat="1" x14ac:dyDescent="0.2">
      <c r="A2156" s="127"/>
      <c r="B2156" s="125"/>
      <c r="C2156" s="128"/>
      <c r="D2156" s="112"/>
      <c r="E2156" s="113"/>
      <c r="F2156" s="128"/>
    </row>
    <row r="2157" spans="1:6" s="114" customFormat="1" x14ac:dyDescent="0.2">
      <c r="A2157" s="127"/>
      <c r="B2157" s="125"/>
      <c r="C2157" s="128"/>
      <c r="D2157" s="112"/>
      <c r="E2157" s="113"/>
      <c r="F2157" s="128"/>
    </row>
    <row r="2158" spans="1:6" s="114" customFormat="1" x14ac:dyDescent="0.2">
      <c r="A2158" s="127"/>
      <c r="B2158" s="125"/>
      <c r="C2158" s="128"/>
      <c r="D2158" s="112"/>
      <c r="E2158" s="113"/>
      <c r="F2158" s="128"/>
    </row>
    <row r="2159" spans="1:6" s="114" customFormat="1" x14ac:dyDescent="0.2">
      <c r="A2159" s="127"/>
      <c r="B2159" s="125"/>
      <c r="C2159" s="128"/>
      <c r="D2159" s="112"/>
      <c r="E2159" s="113"/>
      <c r="F2159" s="128"/>
    </row>
    <row r="2160" spans="1:6" s="114" customFormat="1" x14ac:dyDescent="0.2">
      <c r="A2160" s="127"/>
      <c r="B2160" s="125"/>
      <c r="C2160" s="128"/>
      <c r="D2160" s="112"/>
      <c r="E2160" s="113"/>
      <c r="F2160" s="128"/>
    </row>
    <row r="2161" spans="1:6" s="114" customFormat="1" x14ac:dyDescent="0.2">
      <c r="A2161" s="127"/>
      <c r="B2161" s="125"/>
      <c r="C2161" s="128"/>
      <c r="D2161" s="112"/>
      <c r="E2161" s="113"/>
      <c r="F2161" s="128"/>
    </row>
    <row r="2162" spans="1:6" s="114" customFormat="1" x14ac:dyDescent="0.2">
      <c r="A2162" s="127"/>
      <c r="B2162" s="125"/>
      <c r="C2162" s="128"/>
      <c r="D2162" s="112"/>
      <c r="E2162" s="113"/>
      <c r="F2162" s="128"/>
    </row>
    <row r="2163" spans="1:6" s="114" customFormat="1" x14ac:dyDescent="0.2">
      <c r="A2163" s="127"/>
      <c r="B2163" s="125"/>
      <c r="C2163" s="128"/>
      <c r="D2163" s="112"/>
      <c r="E2163" s="113"/>
      <c r="F2163" s="128"/>
    </row>
    <row r="2164" spans="1:6" s="114" customFormat="1" x14ac:dyDescent="0.2">
      <c r="A2164" s="127"/>
      <c r="B2164" s="125"/>
      <c r="C2164" s="128"/>
      <c r="D2164" s="112"/>
      <c r="E2164" s="113"/>
      <c r="F2164" s="128"/>
    </row>
    <row r="2165" spans="1:6" s="114" customFormat="1" x14ac:dyDescent="0.2">
      <c r="A2165" s="127"/>
      <c r="B2165" s="125"/>
      <c r="C2165" s="128"/>
      <c r="D2165" s="112"/>
      <c r="E2165" s="113"/>
      <c r="F2165" s="128"/>
    </row>
    <row r="2166" spans="1:6" s="114" customFormat="1" x14ac:dyDescent="0.2">
      <c r="A2166" s="127"/>
      <c r="B2166" s="125"/>
      <c r="C2166" s="128"/>
      <c r="D2166" s="112"/>
      <c r="E2166" s="113"/>
      <c r="F2166" s="128"/>
    </row>
    <row r="2167" spans="1:6" s="114" customFormat="1" x14ac:dyDescent="0.2">
      <c r="A2167" s="127"/>
      <c r="B2167" s="125"/>
      <c r="C2167" s="128"/>
      <c r="D2167" s="112"/>
      <c r="E2167" s="113"/>
      <c r="F2167" s="128"/>
    </row>
    <row r="2168" spans="1:6" s="114" customFormat="1" x14ac:dyDescent="0.2">
      <c r="A2168" s="127"/>
      <c r="B2168" s="125"/>
      <c r="C2168" s="128"/>
      <c r="D2168" s="112"/>
      <c r="E2168" s="113"/>
      <c r="F2168" s="128"/>
    </row>
    <row r="2169" spans="1:6" s="114" customFormat="1" x14ac:dyDescent="0.2">
      <c r="A2169" s="127"/>
      <c r="B2169" s="125"/>
      <c r="C2169" s="128"/>
      <c r="D2169" s="112"/>
      <c r="E2169" s="113"/>
      <c r="F2169" s="128"/>
    </row>
    <row r="2170" spans="1:6" s="114" customFormat="1" x14ac:dyDescent="0.2">
      <c r="A2170" s="127"/>
      <c r="B2170" s="125"/>
      <c r="C2170" s="128"/>
      <c r="D2170" s="112"/>
      <c r="E2170" s="113"/>
      <c r="F2170" s="128"/>
    </row>
    <row r="2171" spans="1:6" s="114" customFormat="1" x14ac:dyDescent="0.2">
      <c r="A2171" s="127"/>
      <c r="B2171" s="125"/>
      <c r="C2171" s="128"/>
      <c r="D2171" s="112"/>
      <c r="E2171" s="113"/>
      <c r="F2171" s="128"/>
    </row>
    <row r="2172" spans="1:6" s="114" customFormat="1" x14ac:dyDescent="0.2">
      <c r="A2172" s="127"/>
      <c r="B2172" s="125"/>
      <c r="C2172" s="128"/>
      <c r="D2172" s="112"/>
      <c r="E2172" s="113"/>
      <c r="F2172" s="128"/>
    </row>
    <row r="2173" spans="1:6" s="114" customFormat="1" x14ac:dyDescent="0.2">
      <c r="A2173" s="127"/>
      <c r="B2173" s="125"/>
      <c r="C2173" s="128"/>
      <c r="D2173" s="112"/>
      <c r="E2173" s="113"/>
      <c r="F2173" s="128"/>
    </row>
    <row r="2174" spans="1:6" s="114" customFormat="1" x14ac:dyDescent="0.2">
      <c r="A2174" s="127"/>
      <c r="B2174" s="125"/>
      <c r="C2174" s="128"/>
      <c r="D2174" s="112"/>
      <c r="E2174" s="113"/>
      <c r="F2174" s="128"/>
    </row>
    <row r="2175" spans="1:6" s="114" customFormat="1" x14ac:dyDescent="0.2">
      <c r="A2175" s="127"/>
      <c r="B2175" s="125"/>
      <c r="C2175" s="128"/>
      <c r="D2175" s="112"/>
      <c r="E2175" s="113"/>
      <c r="F2175" s="128"/>
    </row>
    <row r="2176" spans="1:6" s="114" customFormat="1" x14ac:dyDescent="0.2">
      <c r="A2176" s="127"/>
      <c r="B2176" s="125"/>
      <c r="C2176" s="128"/>
      <c r="D2176" s="112"/>
      <c r="E2176" s="113"/>
      <c r="F2176" s="128"/>
    </row>
    <row r="2177" spans="1:6" s="114" customFormat="1" x14ac:dyDescent="0.2">
      <c r="A2177" s="127"/>
      <c r="B2177" s="125"/>
      <c r="C2177" s="128"/>
      <c r="D2177" s="112"/>
      <c r="E2177" s="113"/>
      <c r="F2177" s="128"/>
    </row>
    <row r="2178" spans="1:6" s="114" customFormat="1" x14ac:dyDescent="0.2">
      <c r="A2178" s="127"/>
      <c r="B2178" s="125"/>
      <c r="C2178" s="128"/>
      <c r="D2178" s="112"/>
      <c r="E2178" s="113"/>
      <c r="F2178" s="128"/>
    </row>
    <row r="2179" spans="1:6" s="114" customFormat="1" x14ac:dyDescent="0.2">
      <c r="A2179" s="127"/>
      <c r="B2179" s="125"/>
      <c r="C2179" s="128"/>
      <c r="D2179" s="112"/>
      <c r="E2179" s="113"/>
      <c r="F2179" s="128"/>
    </row>
    <row r="2180" spans="1:6" s="114" customFormat="1" x14ac:dyDescent="0.2">
      <c r="A2180" s="127"/>
      <c r="B2180" s="125"/>
      <c r="C2180" s="128"/>
      <c r="D2180" s="112"/>
      <c r="E2180" s="113"/>
      <c r="F2180" s="128"/>
    </row>
    <row r="2181" spans="1:6" s="114" customFormat="1" x14ac:dyDescent="0.2">
      <c r="A2181" s="127"/>
      <c r="B2181" s="125"/>
      <c r="C2181" s="128"/>
      <c r="D2181" s="112"/>
      <c r="E2181" s="113"/>
      <c r="F2181" s="128"/>
    </row>
    <row r="2182" spans="1:6" s="114" customFormat="1" x14ac:dyDescent="0.2">
      <c r="A2182" s="127"/>
      <c r="B2182" s="125"/>
      <c r="C2182" s="128"/>
      <c r="D2182" s="112"/>
      <c r="E2182" s="113"/>
      <c r="F2182" s="128"/>
    </row>
    <row r="2183" spans="1:6" s="114" customFormat="1" x14ac:dyDescent="0.2">
      <c r="A2183" s="127"/>
      <c r="B2183" s="125"/>
      <c r="C2183" s="128"/>
      <c r="D2183" s="112"/>
      <c r="E2183" s="113"/>
      <c r="F2183" s="128"/>
    </row>
    <row r="2184" spans="1:6" s="114" customFormat="1" x14ac:dyDescent="0.2">
      <c r="A2184" s="127"/>
      <c r="B2184" s="125"/>
      <c r="C2184" s="128"/>
      <c r="D2184" s="112"/>
      <c r="E2184" s="113"/>
      <c r="F2184" s="128"/>
    </row>
    <row r="2185" spans="1:6" s="114" customFormat="1" x14ac:dyDescent="0.2">
      <c r="A2185" s="127"/>
      <c r="B2185" s="125"/>
      <c r="C2185" s="128"/>
      <c r="D2185" s="112"/>
      <c r="E2185" s="113"/>
      <c r="F2185" s="128"/>
    </row>
    <row r="2186" spans="1:6" s="114" customFormat="1" x14ac:dyDescent="0.2">
      <c r="A2186" s="127"/>
      <c r="B2186" s="125"/>
      <c r="C2186" s="128"/>
      <c r="D2186" s="112"/>
      <c r="E2186" s="113"/>
      <c r="F2186" s="128"/>
    </row>
    <row r="2187" spans="1:6" s="114" customFormat="1" x14ac:dyDescent="0.2">
      <c r="A2187" s="127"/>
      <c r="B2187" s="125"/>
      <c r="C2187" s="128"/>
      <c r="D2187" s="112"/>
      <c r="E2187" s="113"/>
      <c r="F2187" s="128"/>
    </row>
    <row r="2188" spans="1:6" s="114" customFormat="1" x14ac:dyDescent="0.2">
      <c r="A2188" s="127"/>
      <c r="B2188" s="125"/>
      <c r="C2188" s="128"/>
      <c r="D2188" s="112"/>
      <c r="E2188" s="113"/>
      <c r="F2188" s="128"/>
    </row>
    <row r="2189" spans="1:6" s="114" customFormat="1" x14ac:dyDescent="0.2">
      <c r="A2189" s="127"/>
      <c r="B2189" s="125"/>
      <c r="C2189" s="128"/>
      <c r="D2189" s="112"/>
      <c r="E2189" s="113"/>
      <c r="F2189" s="128"/>
    </row>
    <row r="2190" spans="1:6" s="114" customFormat="1" x14ac:dyDescent="0.2">
      <c r="A2190" s="127"/>
      <c r="B2190" s="125"/>
      <c r="C2190" s="128"/>
      <c r="D2190" s="112"/>
      <c r="E2190" s="113"/>
      <c r="F2190" s="128"/>
    </row>
    <row r="2191" spans="1:6" s="114" customFormat="1" x14ac:dyDescent="0.2">
      <c r="A2191" s="127"/>
      <c r="B2191" s="125"/>
      <c r="C2191" s="128"/>
      <c r="D2191" s="112"/>
      <c r="E2191" s="113"/>
      <c r="F2191" s="128"/>
    </row>
    <row r="2192" spans="1:6" s="114" customFormat="1" x14ac:dyDescent="0.2">
      <c r="A2192" s="127"/>
      <c r="B2192" s="125"/>
      <c r="C2192" s="128"/>
      <c r="D2192" s="112"/>
      <c r="E2192" s="113"/>
      <c r="F2192" s="128"/>
    </row>
    <row r="2193" spans="1:6" s="114" customFormat="1" x14ac:dyDescent="0.2">
      <c r="A2193" s="127"/>
      <c r="B2193" s="125"/>
      <c r="C2193" s="128"/>
      <c r="D2193" s="112"/>
      <c r="E2193" s="113"/>
      <c r="F2193" s="128"/>
    </row>
    <row r="2194" spans="1:6" s="114" customFormat="1" x14ac:dyDescent="0.2">
      <c r="A2194" s="127"/>
      <c r="B2194" s="125"/>
      <c r="C2194" s="128"/>
      <c r="D2194" s="112"/>
      <c r="E2194" s="113"/>
      <c r="F2194" s="128"/>
    </row>
    <row r="2195" spans="1:6" s="114" customFormat="1" x14ac:dyDescent="0.2">
      <c r="A2195" s="127"/>
      <c r="B2195" s="125"/>
      <c r="C2195" s="128"/>
      <c r="D2195" s="112"/>
      <c r="E2195" s="113"/>
      <c r="F2195" s="128"/>
    </row>
    <row r="2196" spans="1:6" s="114" customFormat="1" x14ac:dyDescent="0.2">
      <c r="A2196" s="127"/>
      <c r="B2196" s="125"/>
      <c r="C2196" s="128"/>
      <c r="D2196" s="112"/>
      <c r="E2196" s="113"/>
      <c r="F2196" s="128"/>
    </row>
    <row r="2197" spans="1:6" s="114" customFormat="1" x14ac:dyDescent="0.2">
      <c r="A2197" s="127"/>
      <c r="B2197" s="125"/>
      <c r="C2197" s="128"/>
      <c r="D2197" s="112"/>
      <c r="E2197" s="113"/>
      <c r="F2197" s="128"/>
    </row>
    <row r="2198" spans="1:6" s="114" customFormat="1" x14ac:dyDescent="0.2">
      <c r="A2198" s="127"/>
      <c r="B2198" s="125"/>
      <c r="C2198" s="128"/>
      <c r="D2198" s="112"/>
      <c r="E2198" s="113"/>
      <c r="F2198" s="128"/>
    </row>
    <row r="2199" spans="1:6" s="114" customFormat="1" x14ac:dyDescent="0.2">
      <c r="A2199" s="127"/>
      <c r="B2199" s="125"/>
      <c r="C2199" s="128"/>
      <c r="D2199" s="112"/>
      <c r="E2199" s="113"/>
      <c r="F2199" s="128"/>
    </row>
    <row r="2200" spans="1:6" s="114" customFormat="1" x14ac:dyDescent="0.2">
      <c r="A2200" s="127"/>
      <c r="B2200" s="125"/>
      <c r="C2200" s="128"/>
      <c r="D2200" s="112"/>
      <c r="E2200" s="113"/>
      <c r="F2200" s="128"/>
    </row>
    <row r="2201" spans="1:6" s="114" customFormat="1" x14ac:dyDescent="0.2">
      <c r="A2201" s="127"/>
      <c r="B2201" s="125"/>
      <c r="C2201" s="128"/>
      <c r="D2201" s="112"/>
      <c r="E2201" s="113"/>
      <c r="F2201" s="128"/>
    </row>
    <row r="2202" spans="1:6" s="114" customFormat="1" x14ac:dyDescent="0.2">
      <c r="A2202" s="127"/>
      <c r="B2202" s="125"/>
      <c r="C2202" s="128"/>
      <c r="D2202" s="112"/>
      <c r="E2202" s="113"/>
      <c r="F2202" s="128"/>
    </row>
    <row r="2203" spans="1:6" s="114" customFormat="1" x14ac:dyDescent="0.2">
      <c r="A2203" s="127"/>
      <c r="B2203" s="125"/>
      <c r="C2203" s="128"/>
      <c r="D2203" s="112"/>
      <c r="E2203" s="113"/>
      <c r="F2203" s="128"/>
    </row>
    <row r="2204" spans="1:6" s="114" customFormat="1" x14ac:dyDescent="0.2">
      <c r="A2204" s="127"/>
      <c r="B2204" s="125"/>
      <c r="C2204" s="128"/>
      <c r="D2204" s="112"/>
      <c r="E2204" s="113"/>
      <c r="F2204" s="128"/>
    </row>
    <row r="2205" spans="1:6" s="114" customFormat="1" x14ac:dyDescent="0.2">
      <c r="A2205" s="127"/>
      <c r="B2205" s="125"/>
      <c r="C2205" s="128"/>
      <c r="D2205" s="112"/>
      <c r="E2205" s="113"/>
      <c r="F2205" s="128"/>
    </row>
    <row r="2206" spans="1:6" s="114" customFormat="1" x14ac:dyDescent="0.2">
      <c r="A2206" s="127"/>
      <c r="B2206" s="125"/>
      <c r="C2206" s="128"/>
      <c r="D2206" s="112"/>
      <c r="E2206" s="113"/>
      <c r="F2206" s="128"/>
    </row>
    <row r="2207" spans="1:6" s="114" customFormat="1" x14ac:dyDescent="0.2">
      <c r="A2207" s="127"/>
      <c r="B2207" s="125"/>
      <c r="C2207" s="128"/>
      <c r="D2207" s="112"/>
      <c r="E2207" s="113"/>
      <c r="F2207" s="128"/>
    </row>
    <row r="2208" spans="1:6" s="114" customFormat="1" x14ac:dyDescent="0.2">
      <c r="A2208" s="127"/>
      <c r="B2208" s="125"/>
      <c r="C2208" s="128"/>
      <c r="D2208" s="112"/>
      <c r="E2208" s="113"/>
      <c r="F2208" s="128"/>
    </row>
    <row r="2209" spans="1:6" s="114" customFormat="1" x14ac:dyDescent="0.2">
      <c r="A2209" s="127"/>
      <c r="B2209" s="125"/>
      <c r="C2209" s="128"/>
      <c r="D2209" s="112"/>
      <c r="E2209" s="113"/>
      <c r="F2209" s="128"/>
    </row>
    <row r="2210" spans="1:6" s="114" customFormat="1" x14ac:dyDescent="0.2">
      <c r="A2210" s="127"/>
      <c r="B2210" s="125"/>
      <c r="C2210" s="128"/>
      <c r="D2210" s="112"/>
      <c r="E2210" s="113"/>
      <c r="F2210" s="128"/>
    </row>
    <row r="2211" spans="1:6" s="114" customFormat="1" x14ac:dyDescent="0.2">
      <c r="A2211" s="127"/>
      <c r="B2211" s="125"/>
      <c r="C2211" s="128"/>
      <c r="D2211" s="112"/>
      <c r="E2211" s="113"/>
      <c r="F2211" s="128"/>
    </row>
    <row r="2212" spans="1:6" s="114" customFormat="1" x14ac:dyDescent="0.2">
      <c r="A2212" s="127"/>
      <c r="B2212" s="125"/>
      <c r="C2212" s="128"/>
      <c r="D2212" s="112"/>
      <c r="E2212" s="113"/>
      <c r="F2212" s="128"/>
    </row>
    <row r="2213" spans="1:6" s="114" customFormat="1" x14ac:dyDescent="0.2">
      <c r="A2213" s="127"/>
      <c r="B2213" s="125"/>
      <c r="C2213" s="128"/>
      <c r="D2213" s="112"/>
      <c r="E2213" s="113"/>
      <c r="F2213" s="128"/>
    </row>
    <row r="2214" spans="1:6" s="114" customFormat="1" x14ac:dyDescent="0.2">
      <c r="A2214" s="127"/>
      <c r="B2214" s="125"/>
      <c r="C2214" s="128"/>
      <c r="D2214" s="112"/>
      <c r="E2214" s="113"/>
      <c r="F2214" s="128"/>
    </row>
    <row r="2215" spans="1:6" s="114" customFormat="1" x14ac:dyDescent="0.2">
      <c r="A2215" s="127"/>
      <c r="B2215" s="125"/>
      <c r="C2215" s="128"/>
      <c r="D2215" s="112"/>
      <c r="E2215" s="113"/>
      <c r="F2215" s="128"/>
    </row>
    <row r="2216" spans="1:6" s="114" customFormat="1" x14ac:dyDescent="0.2">
      <c r="A2216" s="127"/>
      <c r="B2216" s="125"/>
      <c r="C2216" s="128"/>
      <c r="D2216" s="112"/>
      <c r="E2216" s="113"/>
      <c r="F2216" s="128"/>
    </row>
    <row r="2217" spans="1:6" s="114" customFormat="1" x14ac:dyDescent="0.2">
      <c r="A2217" s="127"/>
      <c r="B2217" s="125"/>
      <c r="C2217" s="128"/>
      <c r="D2217" s="112"/>
      <c r="E2217" s="113"/>
      <c r="F2217" s="128"/>
    </row>
    <row r="2218" spans="1:6" s="114" customFormat="1" x14ac:dyDescent="0.2">
      <c r="A2218" s="127"/>
      <c r="B2218" s="125"/>
      <c r="C2218" s="128"/>
      <c r="D2218" s="112"/>
      <c r="E2218" s="113"/>
      <c r="F2218" s="128"/>
    </row>
    <row r="2219" spans="1:6" s="114" customFormat="1" x14ac:dyDescent="0.2">
      <c r="A2219" s="127"/>
      <c r="B2219" s="125"/>
      <c r="C2219" s="128"/>
      <c r="D2219" s="112"/>
      <c r="E2219" s="113"/>
      <c r="F2219" s="128"/>
    </row>
    <row r="2220" spans="1:6" s="114" customFormat="1" x14ac:dyDescent="0.2">
      <c r="A2220" s="127"/>
      <c r="B2220" s="125"/>
      <c r="C2220" s="128"/>
      <c r="D2220" s="112"/>
      <c r="E2220" s="113"/>
      <c r="F2220" s="128"/>
    </row>
    <row r="2221" spans="1:6" s="114" customFormat="1" x14ac:dyDescent="0.2">
      <c r="A2221" s="127"/>
      <c r="B2221" s="125"/>
      <c r="C2221" s="128"/>
      <c r="D2221" s="112"/>
      <c r="E2221" s="113"/>
      <c r="F2221" s="128"/>
    </row>
    <row r="2222" spans="1:6" s="114" customFormat="1" x14ac:dyDescent="0.2">
      <c r="A2222" s="127"/>
      <c r="B2222" s="125"/>
      <c r="C2222" s="128"/>
      <c r="D2222" s="112"/>
      <c r="E2222" s="113"/>
      <c r="F2222" s="128"/>
    </row>
    <row r="2223" spans="1:6" s="114" customFormat="1" x14ac:dyDescent="0.2">
      <c r="A2223" s="127"/>
      <c r="B2223" s="125"/>
      <c r="C2223" s="128"/>
      <c r="D2223" s="112"/>
      <c r="E2223" s="113"/>
      <c r="F2223" s="128"/>
    </row>
    <row r="2224" spans="1:6" s="114" customFormat="1" x14ac:dyDescent="0.2">
      <c r="A2224" s="127"/>
      <c r="B2224" s="125"/>
      <c r="C2224" s="128"/>
      <c r="D2224" s="112"/>
      <c r="E2224" s="113"/>
      <c r="F2224" s="128"/>
    </row>
    <row r="2225" spans="1:6" s="114" customFormat="1" x14ac:dyDescent="0.2">
      <c r="A2225" s="127"/>
      <c r="B2225" s="125"/>
      <c r="C2225" s="128"/>
      <c r="D2225" s="112"/>
      <c r="E2225" s="113"/>
      <c r="F2225" s="128"/>
    </row>
    <row r="2226" spans="1:6" s="114" customFormat="1" x14ac:dyDescent="0.2">
      <c r="A2226" s="127"/>
      <c r="B2226" s="125"/>
      <c r="C2226" s="128"/>
      <c r="D2226" s="112"/>
      <c r="E2226" s="113"/>
      <c r="F2226" s="128"/>
    </row>
    <row r="2227" spans="1:6" s="114" customFormat="1" x14ac:dyDescent="0.2">
      <c r="A2227" s="127"/>
      <c r="B2227" s="125"/>
      <c r="C2227" s="128"/>
      <c r="D2227" s="112"/>
      <c r="E2227" s="113"/>
      <c r="F2227" s="128"/>
    </row>
    <row r="2228" spans="1:6" s="114" customFormat="1" x14ac:dyDescent="0.2">
      <c r="A2228" s="127"/>
      <c r="B2228" s="125"/>
      <c r="C2228" s="128"/>
      <c r="D2228" s="112"/>
      <c r="E2228" s="113"/>
      <c r="F2228" s="128"/>
    </row>
    <row r="2229" spans="1:6" s="114" customFormat="1" x14ac:dyDescent="0.2">
      <c r="A2229" s="127"/>
      <c r="B2229" s="125"/>
      <c r="C2229" s="128"/>
      <c r="D2229" s="112"/>
      <c r="E2229" s="113"/>
      <c r="F2229" s="128"/>
    </row>
    <row r="2230" spans="1:6" s="114" customFormat="1" x14ac:dyDescent="0.2">
      <c r="A2230" s="127"/>
      <c r="B2230" s="125"/>
      <c r="C2230" s="128"/>
      <c r="D2230" s="112"/>
      <c r="E2230" s="113"/>
      <c r="F2230" s="128"/>
    </row>
    <row r="2231" spans="1:6" s="114" customFormat="1" x14ac:dyDescent="0.2">
      <c r="A2231" s="127"/>
      <c r="B2231" s="125"/>
      <c r="C2231" s="128"/>
      <c r="D2231" s="112"/>
      <c r="E2231" s="113"/>
      <c r="F2231" s="128"/>
    </row>
    <row r="2232" spans="1:6" s="114" customFormat="1" x14ac:dyDescent="0.2">
      <c r="A2232" s="127"/>
      <c r="B2232" s="125"/>
      <c r="C2232" s="128"/>
      <c r="D2232" s="112"/>
      <c r="E2232" s="113"/>
      <c r="F2232" s="128"/>
    </row>
    <row r="2233" spans="1:6" s="114" customFormat="1" x14ac:dyDescent="0.2">
      <c r="A2233" s="127"/>
      <c r="B2233" s="125"/>
      <c r="C2233" s="128"/>
      <c r="D2233" s="112"/>
      <c r="E2233" s="113"/>
      <c r="F2233" s="128"/>
    </row>
    <row r="2234" spans="1:6" s="114" customFormat="1" x14ac:dyDescent="0.2">
      <c r="A2234" s="127"/>
      <c r="B2234" s="125"/>
      <c r="C2234" s="128"/>
      <c r="D2234" s="112"/>
      <c r="E2234" s="113"/>
      <c r="F2234" s="128"/>
    </row>
    <row r="2235" spans="1:6" s="114" customFormat="1" x14ac:dyDescent="0.2">
      <c r="A2235" s="127"/>
      <c r="B2235" s="125"/>
      <c r="C2235" s="128"/>
      <c r="D2235" s="112"/>
      <c r="E2235" s="113"/>
      <c r="F2235" s="128"/>
    </row>
    <row r="2236" spans="1:6" s="114" customFormat="1" x14ac:dyDescent="0.2">
      <c r="A2236" s="127"/>
      <c r="B2236" s="125"/>
      <c r="C2236" s="128"/>
      <c r="D2236" s="112"/>
      <c r="E2236" s="113"/>
      <c r="F2236" s="128"/>
    </row>
    <row r="2237" spans="1:6" s="114" customFormat="1" x14ac:dyDescent="0.2">
      <c r="A2237" s="127"/>
      <c r="B2237" s="125"/>
      <c r="C2237" s="128"/>
      <c r="D2237" s="112"/>
      <c r="E2237" s="113"/>
      <c r="F2237" s="128"/>
    </row>
    <row r="2238" spans="1:6" s="114" customFormat="1" x14ac:dyDescent="0.2">
      <c r="A2238" s="127"/>
      <c r="B2238" s="125"/>
      <c r="C2238" s="128"/>
      <c r="D2238" s="112"/>
      <c r="E2238" s="113"/>
      <c r="F2238" s="128"/>
    </row>
    <row r="2239" spans="1:6" s="114" customFormat="1" x14ac:dyDescent="0.2">
      <c r="A2239" s="127"/>
      <c r="B2239" s="125"/>
      <c r="C2239" s="128"/>
      <c r="D2239" s="112"/>
      <c r="E2239" s="113"/>
      <c r="F2239" s="128"/>
    </row>
    <row r="2240" spans="1:6" s="114" customFormat="1" x14ac:dyDescent="0.2">
      <c r="A2240" s="127"/>
      <c r="B2240" s="125"/>
      <c r="C2240" s="128"/>
      <c r="D2240" s="112"/>
      <c r="E2240" s="113"/>
      <c r="F2240" s="128"/>
    </row>
    <row r="2241" spans="1:6" s="114" customFormat="1" x14ac:dyDescent="0.2">
      <c r="A2241" s="127"/>
      <c r="B2241" s="125"/>
      <c r="C2241" s="128"/>
      <c r="D2241" s="112"/>
      <c r="E2241" s="113"/>
      <c r="F2241" s="128"/>
    </row>
    <row r="2242" spans="1:6" s="114" customFormat="1" x14ac:dyDescent="0.2">
      <c r="A2242" s="127"/>
      <c r="B2242" s="125"/>
      <c r="C2242" s="128"/>
      <c r="D2242" s="112"/>
      <c r="E2242" s="113"/>
      <c r="F2242" s="128"/>
    </row>
    <row r="2243" spans="1:6" s="114" customFormat="1" x14ac:dyDescent="0.2">
      <c r="A2243" s="127"/>
      <c r="B2243" s="125"/>
      <c r="C2243" s="128"/>
      <c r="D2243" s="112"/>
      <c r="E2243" s="113"/>
      <c r="F2243" s="128"/>
    </row>
    <row r="2244" spans="1:6" s="114" customFormat="1" x14ac:dyDescent="0.2">
      <c r="A2244" s="127"/>
      <c r="B2244" s="125"/>
      <c r="C2244" s="128"/>
      <c r="D2244" s="112"/>
      <c r="E2244" s="113"/>
      <c r="F2244" s="128"/>
    </row>
    <row r="2245" spans="1:6" s="114" customFormat="1" x14ac:dyDescent="0.2">
      <c r="A2245" s="127"/>
      <c r="B2245" s="125"/>
      <c r="C2245" s="128"/>
      <c r="D2245" s="112"/>
      <c r="E2245" s="113"/>
      <c r="F2245" s="128"/>
    </row>
    <row r="2246" spans="1:6" s="114" customFormat="1" x14ac:dyDescent="0.2">
      <c r="A2246" s="127"/>
      <c r="B2246" s="125"/>
      <c r="C2246" s="128"/>
      <c r="D2246" s="112"/>
      <c r="E2246" s="113"/>
      <c r="F2246" s="128"/>
    </row>
    <row r="2247" spans="1:6" s="114" customFormat="1" x14ac:dyDescent="0.2">
      <c r="A2247" s="127"/>
      <c r="B2247" s="125"/>
      <c r="C2247" s="128"/>
      <c r="D2247" s="112"/>
      <c r="E2247" s="113"/>
      <c r="F2247" s="128"/>
    </row>
    <row r="2248" spans="1:6" s="114" customFormat="1" x14ac:dyDescent="0.2">
      <c r="A2248" s="127"/>
      <c r="B2248" s="125"/>
      <c r="C2248" s="128"/>
      <c r="D2248" s="112"/>
      <c r="E2248" s="113"/>
      <c r="F2248" s="128"/>
    </row>
    <row r="2249" spans="1:6" s="114" customFormat="1" x14ac:dyDescent="0.2">
      <c r="A2249" s="127"/>
      <c r="B2249" s="125"/>
      <c r="C2249" s="128"/>
      <c r="D2249" s="112"/>
      <c r="E2249" s="113"/>
      <c r="F2249" s="128"/>
    </row>
    <row r="2250" spans="1:6" s="114" customFormat="1" x14ac:dyDescent="0.2">
      <c r="A2250" s="127"/>
      <c r="B2250" s="125"/>
      <c r="C2250" s="128"/>
      <c r="D2250" s="112"/>
      <c r="E2250" s="113"/>
      <c r="F2250" s="128"/>
    </row>
    <row r="2251" spans="1:6" s="114" customFormat="1" x14ac:dyDescent="0.2">
      <c r="A2251" s="127"/>
      <c r="B2251" s="125"/>
      <c r="C2251" s="128"/>
      <c r="D2251" s="112"/>
      <c r="E2251" s="113"/>
      <c r="F2251" s="128"/>
    </row>
    <row r="2252" spans="1:6" s="114" customFormat="1" x14ac:dyDescent="0.2">
      <c r="A2252" s="127"/>
      <c r="B2252" s="125"/>
      <c r="C2252" s="128"/>
      <c r="D2252" s="112"/>
      <c r="E2252" s="113"/>
      <c r="F2252" s="128"/>
    </row>
    <row r="2253" spans="1:6" s="114" customFormat="1" x14ac:dyDescent="0.2">
      <c r="A2253" s="127"/>
      <c r="B2253" s="125"/>
      <c r="C2253" s="128"/>
      <c r="D2253" s="112"/>
      <c r="E2253" s="113"/>
      <c r="F2253" s="128"/>
    </row>
    <row r="2254" spans="1:6" s="114" customFormat="1" x14ac:dyDescent="0.2">
      <c r="A2254" s="127"/>
      <c r="B2254" s="125"/>
      <c r="C2254" s="128"/>
      <c r="D2254" s="112"/>
      <c r="E2254" s="113"/>
      <c r="F2254" s="128"/>
    </row>
    <row r="2255" spans="1:6" s="114" customFormat="1" x14ac:dyDescent="0.2">
      <c r="A2255" s="127"/>
      <c r="B2255" s="125"/>
      <c r="C2255" s="128"/>
      <c r="D2255" s="112"/>
      <c r="E2255" s="113"/>
      <c r="F2255" s="128"/>
    </row>
    <row r="2256" spans="1:6" s="114" customFormat="1" x14ac:dyDescent="0.2">
      <c r="A2256" s="127"/>
      <c r="B2256" s="125"/>
      <c r="C2256" s="128"/>
      <c r="D2256" s="112"/>
      <c r="E2256" s="113"/>
      <c r="F2256" s="128"/>
    </row>
    <row r="2257" spans="1:6" s="114" customFormat="1" x14ac:dyDescent="0.2">
      <c r="A2257" s="127"/>
      <c r="B2257" s="125"/>
      <c r="C2257" s="128"/>
      <c r="D2257" s="112"/>
      <c r="E2257" s="113"/>
      <c r="F2257" s="128"/>
    </row>
    <row r="2258" spans="1:6" s="114" customFormat="1" x14ac:dyDescent="0.2">
      <c r="A2258" s="127"/>
      <c r="B2258" s="125"/>
      <c r="C2258" s="128"/>
      <c r="D2258" s="112"/>
      <c r="E2258" s="113"/>
      <c r="F2258" s="128"/>
    </row>
    <row r="2259" spans="1:6" s="114" customFormat="1" x14ac:dyDescent="0.2">
      <c r="A2259" s="127"/>
      <c r="B2259" s="125"/>
      <c r="C2259" s="128"/>
      <c r="D2259" s="112"/>
      <c r="E2259" s="113"/>
      <c r="F2259" s="128"/>
    </row>
    <row r="2260" spans="1:6" s="114" customFormat="1" x14ac:dyDescent="0.2">
      <c r="A2260" s="127"/>
      <c r="B2260" s="125"/>
      <c r="C2260" s="128"/>
      <c r="D2260" s="112"/>
      <c r="E2260" s="113"/>
      <c r="F2260" s="128"/>
    </row>
    <row r="2261" spans="1:6" s="114" customFormat="1" x14ac:dyDescent="0.2">
      <c r="A2261" s="127"/>
      <c r="B2261" s="125"/>
      <c r="C2261" s="128"/>
      <c r="D2261" s="112"/>
      <c r="E2261" s="113"/>
      <c r="F2261" s="128"/>
    </row>
    <row r="2262" spans="1:6" s="114" customFormat="1" x14ac:dyDescent="0.2">
      <c r="A2262" s="127"/>
      <c r="B2262" s="125"/>
      <c r="C2262" s="128"/>
      <c r="D2262" s="112"/>
      <c r="E2262" s="113"/>
      <c r="F2262" s="128"/>
    </row>
    <row r="2263" spans="1:6" s="114" customFormat="1" x14ac:dyDescent="0.2">
      <c r="A2263" s="127"/>
      <c r="B2263" s="125"/>
      <c r="C2263" s="128"/>
      <c r="D2263" s="112"/>
      <c r="E2263" s="113"/>
      <c r="F2263" s="128"/>
    </row>
    <row r="2264" spans="1:6" s="114" customFormat="1" x14ac:dyDescent="0.2">
      <c r="A2264" s="127"/>
      <c r="B2264" s="125"/>
      <c r="C2264" s="128"/>
      <c r="D2264" s="112"/>
      <c r="E2264" s="113"/>
      <c r="F2264" s="128"/>
    </row>
    <row r="2265" spans="1:6" s="114" customFormat="1" x14ac:dyDescent="0.2">
      <c r="A2265" s="127"/>
      <c r="B2265" s="125"/>
      <c r="C2265" s="128"/>
      <c r="D2265" s="112"/>
      <c r="E2265" s="113"/>
      <c r="F2265" s="128"/>
    </row>
    <row r="2266" spans="1:6" s="114" customFormat="1" x14ac:dyDescent="0.2">
      <c r="A2266" s="127"/>
      <c r="B2266" s="125"/>
      <c r="C2266" s="128"/>
      <c r="D2266" s="112"/>
      <c r="E2266" s="113"/>
      <c r="F2266" s="128"/>
    </row>
    <row r="2267" spans="1:6" s="114" customFormat="1" x14ac:dyDescent="0.2">
      <c r="A2267" s="127"/>
      <c r="B2267" s="125"/>
      <c r="C2267" s="128"/>
      <c r="D2267" s="112"/>
      <c r="E2267" s="113"/>
      <c r="F2267" s="128"/>
    </row>
    <row r="2268" spans="1:6" s="114" customFormat="1" x14ac:dyDescent="0.2">
      <c r="A2268" s="127"/>
      <c r="B2268" s="125"/>
      <c r="C2268" s="128"/>
      <c r="D2268" s="112"/>
      <c r="E2268" s="113"/>
      <c r="F2268" s="128"/>
    </row>
  </sheetData>
  <mergeCells count="29">
    <mergeCell ref="A202:B202"/>
    <mergeCell ref="A2:B2"/>
    <mergeCell ref="A52:B52"/>
    <mergeCell ref="A53:B53"/>
    <mergeCell ref="A127:B127"/>
    <mergeCell ref="A128:B128"/>
    <mergeCell ref="A600:B600"/>
    <mergeCell ref="A203:B203"/>
    <mergeCell ref="A264:B264"/>
    <mergeCell ref="A265:B265"/>
    <mergeCell ref="A339:B339"/>
    <mergeCell ref="A340:B340"/>
    <mergeCell ref="A391:B391"/>
    <mergeCell ref="A392:B392"/>
    <mergeCell ref="A468:B468"/>
    <mergeCell ref="A469:B469"/>
    <mergeCell ref="A534:B534"/>
    <mergeCell ref="A535:B535"/>
    <mergeCell ref="A835:B835"/>
    <mergeCell ref="A910:B910"/>
    <mergeCell ref="A911:B911"/>
    <mergeCell ref="A601:B601"/>
    <mergeCell ref="A701:B701"/>
    <mergeCell ref="A702:B702"/>
    <mergeCell ref="A772:B772"/>
    <mergeCell ref="A773:B773"/>
    <mergeCell ref="A834:B834"/>
    <mergeCell ref="A669:B669"/>
    <mergeCell ref="A670:B670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6" manualBreakCount="16">
    <brk id="51" max="5" man="1"/>
    <brk id="126" max="5" man="1"/>
    <brk id="201" max="5" man="1"/>
    <brk id="263" max="5" man="1"/>
    <brk id="338" max="5" man="1"/>
    <brk id="390" max="5" man="1"/>
    <brk id="467" max="5" man="1"/>
    <brk id="532" max="5" man="1"/>
    <brk id="598" max="5" man="1"/>
    <brk id="667" max="5" man="1"/>
    <brk id="696" max="5" man="1"/>
    <brk id="770" max="5" man="1"/>
    <brk id="833" max="5" man="1"/>
    <brk id="909" max="5" man="1"/>
    <brk id="971" max="10" man="1"/>
    <brk id="101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4"/>
  <sheetViews>
    <sheetView topLeftCell="A146" workbookViewId="0">
      <selection activeCell="I193" sqref="I193"/>
    </sheetView>
  </sheetViews>
  <sheetFormatPr defaultColWidth="9.140625" defaultRowHeight="12" x14ac:dyDescent="0.2"/>
  <cols>
    <col min="1" max="1" width="6.42578125" style="203" customWidth="1"/>
    <col min="2" max="2" width="83.28515625" style="245" customWidth="1"/>
    <col min="3" max="3" width="14.5703125" style="179" customWidth="1"/>
    <col min="4" max="4" width="15" style="177" customWidth="1"/>
    <col min="5" max="5" width="16.140625" style="178" customWidth="1"/>
    <col min="6" max="6" width="16.85546875" style="179" customWidth="1"/>
    <col min="7" max="16384" width="9.140625" style="176"/>
  </cols>
  <sheetData>
    <row r="1" spans="1:6" ht="33.75" customHeight="1" x14ac:dyDescent="0.2">
      <c r="A1" s="127"/>
      <c r="B1" s="175" t="s">
        <v>0</v>
      </c>
    </row>
    <row r="2" spans="1:6" ht="33.75" customHeight="1" x14ac:dyDescent="0.35">
      <c r="A2" s="429" t="s">
        <v>801</v>
      </c>
      <c r="B2" s="429"/>
    </row>
    <row r="3" spans="1:6" ht="33.75" customHeight="1" x14ac:dyDescent="0.2">
      <c r="A3" s="127"/>
      <c r="B3" s="175"/>
    </row>
    <row r="4" spans="1:6" s="172" customFormat="1" ht="30" customHeight="1" x14ac:dyDescent="0.2">
      <c r="A4" s="199"/>
      <c r="C4" s="201"/>
      <c r="E4" s="200"/>
      <c r="F4" s="198"/>
    </row>
    <row r="5" spans="1:6" s="172" customFormat="1" ht="12.75" customHeight="1" x14ac:dyDescent="0.2">
      <c r="A5" s="428" t="s">
        <v>694</v>
      </c>
      <c r="B5" s="428"/>
      <c r="C5" s="198"/>
      <c r="D5" s="192"/>
      <c r="E5" s="197"/>
      <c r="F5" s="198"/>
    </row>
    <row r="6" spans="1:6" ht="12.75" customHeight="1" x14ac:dyDescent="0.2">
      <c r="A6" s="427" t="s">
        <v>803</v>
      </c>
      <c r="B6" s="427"/>
      <c r="D6" s="202"/>
    </row>
    <row r="7" spans="1:6" ht="12.75" customHeight="1" x14ac:dyDescent="0.2">
      <c r="A7" s="127"/>
      <c r="B7" s="125"/>
      <c r="D7" s="202"/>
    </row>
    <row r="8" spans="1:6" ht="18.75" thickBot="1" x14ac:dyDescent="0.25">
      <c r="B8" s="204" t="s">
        <v>28</v>
      </c>
      <c r="D8" s="202"/>
    </row>
    <row r="9" spans="1:6" ht="44.25" customHeight="1" thickBot="1" x14ac:dyDescent="0.3">
      <c r="A9" s="205"/>
      <c r="B9" s="399" t="s">
        <v>29</v>
      </c>
      <c r="C9" s="400" t="s">
        <v>806</v>
      </c>
      <c r="D9" s="401" t="s">
        <v>2</v>
      </c>
      <c r="E9" s="402" t="s">
        <v>808</v>
      </c>
      <c r="F9" s="397" t="s">
        <v>807</v>
      </c>
    </row>
    <row r="10" spans="1:6" s="172" customFormat="1" ht="15" x14ac:dyDescent="0.25">
      <c r="A10" s="170" t="s">
        <v>42</v>
      </c>
      <c r="B10" s="398" t="s">
        <v>43</v>
      </c>
      <c r="C10" s="189"/>
      <c r="D10" s="188"/>
      <c r="E10" s="368"/>
      <c r="F10" s="158"/>
    </row>
    <row r="11" spans="1:6" s="172" customFormat="1" ht="15" x14ac:dyDescent="0.2">
      <c r="A11" s="214"/>
      <c r="B11" s="165"/>
      <c r="C11" s="158"/>
      <c r="D11" s="156"/>
      <c r="E11" s="171"/>
      <c r="F11" s="158"/>
    </row>
    <row r="12" spans="1:6" s="172" customFormat="1" ht="15" x14ac:dyDescent="0.25">
      <c r="A12" s="214" t="s">
        <v>44</v>
      </c>
      <c r="B12" s="213" t="s">
        <v>45</v>
      </c>
      <c r="C12" s="158"/>
      <c r="D12" s="156"/>
      <c r="E12" s="171"/>
      <c r="F12" s="158"/>
    </row>
    <row r="13" spans="1:6" s="172" customFormat="1" ht="15" x14ac:dyDescent="0.2">
      <c r="A13" s="214"/>
      <c r="B13" s="166" t="s">
        <v>46</v>
      </c>
      <c r="C13" s="158"/>
      <c r="D13" s="156"/>
      <c r="E13" s="171"/>
      <c r="F13" s="158"/>
    </row>
    <row r="14" spans="1:6" s="172" customFormat="1" ht="15" x14ac:dyDescent="0.2">
      <c r="A14" s="214"/>
      <c r="B14" s="166" t="s">
        <v>47</v>
      </c>
      <c r="C14" s="158"/>
      <c r="D14" s="156"/>
      <c r="E14" s="171"/>
      <c r="F14" s="158"/>
    </row>
    <row r="15" spans="1:6" s="172" customFormat="1" ht="15" x14ac:dyDescent="0.2">
      <c r="A15" s="214"/>
      <c r="B15" s="166" t="s">
        <v>695</v>
      </c>
      <c r="C15" s="158"/>
      <c r="D15" s="156"/>
      <c r="E15" s="171"/>
      <c r="F15" s="158"/>
    </row>
    <row r="16" spans="1:6" s="172" customFormat="1" ht="15" x14ac:dyDescent="0.25">
      <c r="A16" s="214"/>
      <c r="B16" s="166" t="s">
        <v>696</v>
      </c>
      <c r="C16" s="158"/>
      <c r="D16" s="156"/>
      <c r="E16" s="171"/>
      <c r="F16" s="158"/>
    </row>
    <row r="17" spans="1:6" s="172" customFormat="1" ht="15" x14ac:dyDescent="0.2">
      <c r="A17" s="214"/>
      <c r="B17" s="166" t="s">
        <v>50</v>
      </c>
      <c r="C17" s="158"/>
      <c r="D17" s="156"/>
      <c r="E17" s="171"/>
      <c r="F17" s="158"/>
    </row>
    <row r="18" spans="1:6" s="172" customFormat="1" ht="15" x14ac:dyDescent="0.2">
      <c r="A18" s="214"/>
      <c r="B18" s="166" t="s">
        <v>51</v>
      </c>
      <c r="C18" s="380">
        <v>1.0690999999999999</v>
      </c>
      <c r="D18" s="215">
        <v>6.2399999999999997E-2</v>
      </c>
      <c r="E18" s="379">
        <f>C18*D18</f>
        <v>6.6711839999999994E-2</v>
      </c>
      <c r="F18" s="380">
        <f>C18+E18</f>
        <v>1.1358118399999999</v>
      </c>
    </row>
    <row r="19" spans="1:6" s="172" customFormat="1" ht="15" x14ac:dyDescent="0.2">
      <c r="A19" s="214"/>
      <c r="B19" s="166" t="s">
        <v>52</v>
      </c>
      <c r="C19" s="380">
        <v>1.3152999999999999</v>
      </c>
      <c r="D19" s="215">
        <v>6.2399999999999997E-2</v>
      </c>
      <c r="E19" s="379">
        <f>C19*D19</f>
        <v>8.207471999999999E-2</v>
      </c>
      <c r="F19" s="380">
        <f>C19+E19</f>
        <v>1.39737472</v>
      </c>
    </row>
    <row r="20" spans="1:6" s="172" customFormat="1" ht="15" x14ac:dyDescent="0.2">
      <c r="A20" s="214"/>
      <c r="B20" s="166" t="s">
        <v>53</v>
      </c>
      <c r="C20" s="380">
        <v>1.6944999999999999</v>
      </c>
      <c r="D20" s="215">
        <v>6.2399999999999997E-2</v>
      </c>
      <c r="E20" s="379">
        <f>C20*D20</f>
        <v>0.10573679999999999</v>
      </c>
      <c r="F20" s="380">
        <f>C20+E20</f>
        <v>1.8002368</v>
      </c>
    </row>
    <row r="21" spans="1:6" s="172" customFormat="1" ht="15" x14ac:dyDescent="0.2">
      <c r="A21" s="214"/>
      <c r="B21" s="166" t="s">
        <v>54</v>
      </c>
      <c r="C21" s="380">
        <v>2.0215000000000001</v>
      </c>
      <c r="D21" s="215">
        <v>6.2399999999999997E-2</v>
      </c>
      <c r="E21" s="379">
        <f>C21*D21</f>
        <v>0.12614159999999999</v>
      </c>
      <c r="F21" s="380">
        <f>C21+E21</f>
        <v>2.1476416</v>
      </c>
    </row>
    <row r="22" spans="1:6" s="172" customFormat="1" ht="15" x14ac:dyDescent="0.2">
      <c r="A22" s="214"/>
      <c r="B22" s="166"/>
      <c r="C22" s="380"/>
      <c r="D22" s="156"/>
      <c r="E22" s="379"/>
      <c r="F22" s="380"/>
    </row>
    <row r="23" spans="1:6" s="172" customFormat="1" ht="15" x14ac:dyDescent="0.25">
      <c r="A23" s="214" t="s">
        <v>21</v>
      </c>
      <c r="B23" s="213" t="s">
        <v>697</v>
      </c>
      <c r="C23" s="380"/>
      <c r="D23" s="156"/>
      <c r="E23" s="379"/>
      <c r="F23" s="380"/>
    </row>
    <row r="24" spans="1:6" s="172" customFormat="1" ht="15" x14ac:dyDescent="0.2">
      <c r="A24" s="214"/>
      <c r="B24" s="216"/>
      <c r="C24" s="380"/>
      <c r="D24" s="156"/>
      <c r="E24" s="379"/>
      <c r="F24" s="380"/>
    </row>
    <row r="25" spans="1:6" s="172" customFormat="1" ht="15" x14ac:dyDescent="0.2">
      <c r="A25" s="214"/>
      <c r="B25" s="166" t="s">
        <v>56</v>
      </c>
      <c r="C25" s="380"/>
      <c r="D25" s="156"/>
      <c r="E25" s="379"/>
      <c r="F25" s="380"/>
    </row>
    <row r="26" spans="1:6" s="172" customFormat="1" ht="15" x14ac:dyDescent="0.2">
      <c r="A26" s="214"/>
      <c r="B26" s="166" t="s">
        <v>50</v>
      </c>
      <c r="C26" s="380"/>
      <c r="D26" s="156"/>
      <c r="E26" s="379"/>
      <c r="F26" s="380"/>
    </row>
    <row r="27" spans="1:6" s="172" customFormat="1" ht="15" x14ac:dyDescent="0.2">
      <c r="A27" s="214"/>
      <c r="B27" s="166" t="s">
        <v>51</v>
      </c>
      <c r="C27" s="380">
        <v>1.0690999999999999</v>
      </c>
      <c r="D27" s="215">
        <v>6.2399999999999997E-2</v>
      </c>
      <c r="E27" s="379">
        <f>C27*D27</f>
        <v>6.6711839999999994E-2</v>
      </c>
      <c r="F27" s="380">
        <f>C27+E27</f>
        <v>1.1358118399999999</v>
      </c>
    </row>
    <row r="28" spans="1:6" s="172" customFormat="1" ht="15" x14ac:dyDescent="0.2">
      <c r="A28" s="193"/>
      <c r="B28" s="166" t="s">
        <v>52</v>
      </c>
      <c r="C28" s="380">
        <v>1.3152999999999999</v>
      </c>
      <c r="D28" s="215">
        <v>6.2399999999999997E-2</v>
      </c>
      <c r="E28" s="379">
        <f>C28*D28</f>
        <v>8.207471999999999E-2</v>
      </c>
      <c r="F28" s="380">
        <f>C28+E28</f>
        <v>1.39737472</v>
      </c>
    </row>
    <row r="29" spans="1:6" s="172" customFormat="1" ht="15" x14ac:dyDescent="0.2">
      <c r="A29" s="193"/>
      <c r="B29" s="166" t="s">
        <v>53</v>
      </c>
      <c r="C29" s="380">
        <v>1.6944999999999999</v>
      </c>
      <c r="D29" s="215">
        <v>6.2399999999999997E-2</v>
      </c>
      <c r="E29" s="379">
        <f>C29*D29</f>
        <v>0.10573679999999999</v>
      </c>
      <c r="F29" s="380">
        <f>C29+E29</f>
        <v>1.8002368</v>
      </c>
    </row>
    <row r="30" spans="1:6" s="172" customFormat="1" ht="15" x14ac:dyDescent="0.2">
      <c r="A30" s="193"/>
      <c r="B30" s="166" t="s">
        <v>54</v>
      </c>
      <c r="C30" s="380">
        <v>2.0215000000000001</v>
      </c>
      <c r="D30" s="215">
        <v>6.2399999999999997E-2</v>
      </c>
      <c r="E30" s="379">
        <f>C30*D30</f>
        <v>0.12614159999999999</v>
      </c>
      <c r="F30" s="380">
        <f>C30+E30</f>
        <v>2.1476416</v>
      </c>
    </row>
    <row r="31" spans="1:6" s="172" customFormat="1" ht="15" x14ac:dyDescent="0.2">
      <c r="A31" s="193"/>
      <c r="B31" s="166"/>
      <c r="C31" s="158"/>
      <c r="D31" s="156"/>
      <c r="E31" s="171"/>
      <c r="F31" s="158"/>
    </row>
    <row r="32" spans="1:6" s="172" customFormat="1" ht="30" x14ac:dyDescent="0.2">
      <c r="A32" s="193"/>
      <c r="B32" s="217" t="s">
        <v>822</v>
      </c>
      <c r="C32" s="158"/>
      <c r="D32" s="156"/>
      <c r="E32" s="171"/>
      <c r="F32" s="158"/>
    </row>
    <row r="33" spans="1:6" s="172" customFormat="1" ht="15" x14ac:dyDescent="0.2">
      <c r="A33" s="193"/>
      <c r="B33" s="166"/>
      <c r="C33" s="158"/>
      <c r="D33" s="156"/>
      <c r="E33" s="171"/>
      <c r="F33" s="158"/>
    </row>
    <row r="34" spans="1:6" s="172" customFormat="1" ht="15" x14ac:dyDescent="0.2">
      <c r="A34" s="193"/>
      <c r="B34" s="166"/>
      <c r="C34" s="158"/>
      <c r="D34" s="156"/>
      <c r="E34" s="171"/>
      <c r="F34" s="158"/>
    </row>
    <row r="35" spans="1:6" s="172" customFormat="1" ht="15" x14ac:dyDescent="0.25">
      <c r="A35" s="193" t="s">
        <v>57</v>
      </c>
      <c r="B35" s="213" t="s">
        <v>58</v>
      </c>
      <c r="C35" s="158"/>
      <c r="D35" s="156"/>
      <c r="E35" s="171"/>
      <c r="F35" s="158"/>
    </row>
    <row r="36" spans="1:6" s="172" customFormat="1" ht="15" x14ac:dyDescent="0.2">
      <c r="A36" s="193"/>
      <c r="B36" s="166" t="s">
        <v>59</v>
      </c>
      <c r="C36" s="158"/>
      <c r="D36" s="156"/>
      <c r="E36" s="171"/>
      <c r="F36" s="158"/>
    </row>
    <row r="37" spans="1:6" s="172" customFormat="1" ht="15" x14ac:dyDescent="0.2">
      <c r="A37" s="193"/>
      <c r="B37" s="166" t="s">
        <v>60</v>
      </c>
      <c r="C37" s="158"/>
      <c r="D37" s="156"/>
      <c r="E37" s="171"/>
      <c r="F37" s="158"/>
    </row>
    <row r="38" spans="1:6" s="172" customFormat="1" ht="15" x14ac:dyDescent="0.2">
      <c r="A38" s="193"/>
      <c r="B38" s="166" t="s">
        <v>61</v>
      </c>
      <c r="C38" s="158"/>
      <c r="D38" s="156"/>
      <c r="E38" s="171"/>
      <c r="F38" s="158"/>
    </row>
    <row r="39" spans="1:6" s="172" customFormat="1" ht="15" x14ac:dyDescent="0.2">
      <c r="A39" s="193"/>
      <c r="B39" s="166" t="s">
        <v>62</v>
      </c>
      <c r="C39" s="158"/>
      <c r="D39" s="156"/>
      <c r="E39" s="171"/>
      <c r="F39" s="158"/>
    </row>
    <row r="40" spans="1:6" s="172" customFormat="1" ht="15" x14ac:dyDescent="0.2">
      <c r="A40" s="193"/>
      <c r="B40" s="166" t="s">
        <v>63</v>
      </c>
      <c r="C40" s="158"/>
      <c r="D40" s="156"/>
      <c r="E40" s="171"/>
      <c r="F40" s="158"/>
    </row>
    <row r="41" spans="1:6" s="172" customFormat="1" ht="15" x14ac:dyDescent="0.2">
      <c r="A41" s="193"/>
      <c r="B41" s="166" t="s">
        <v>64</v>
      </c>
      <c r="C41" s="158"/>
      <c r="D41" s="156"/>
      <c r="E41" s="171"/>
      <c r="F41" s="158"/>
    </row>
    <row r="42" spans="1:6" s="172" customFormat="1" ht="15" x14ac:dyDescent="0.2">
      <c r="A42" s="193"/>
      <c r="B42" s="166" t="s">
        <v>65</v>
      </c>
      <c r="C42" s="158"/>
      <c r="D42" s="156"/>
      <c r="E42" s="171"/>
      <c r="F42" s="158"/>
    </row>
    <row r="43" spans="1:6" s="172" customFormat="1" ht="15" x14ac:dyDescent="0.2">
      <c r="A43" s="193"/>
      <c r="B43" s="166" t="s">
        <v>698</v>
      </c>
      <c r="C43" s="158"/>
      <c r="D43" s="156"/>
      <c r="E43" s="171"/>
      <c r="F43" s="158"/>
    </row>
    <row r="44" spans="1:6" s="172" customFormat="1" ht="15" x14ac:dyDescent="0.2">
      <c r="A44" s="193"/>
      <c r="B44" s="166" t="s">
        <v>67</v>
      </c>
      <c r="C44" s="158"/>
      <c r="D44" s="156"/>
      <c r="E44" s="171"/>
      <c r="F44" s="158"/>
    </row>
    <row r="45" spans="1:6" s="172" customFormat="1" ht="15" x14ac:dyDescent="0.2">
      <c r="A45" s="193"/>
      <c r="B45" s="166" t="s">
        <v>68</v>
      </c>
      <c r="C45" s="158">
        <v>663.53</v>
      </c>
      <c r="D45" s="215">
        <v>6.2399999999999997E-2</v>
      </c>
      <c r="E45" s="171">
        <f>C45*D45</f>
        <v>41.404271999999999</v>
      </c>
      <c r="F45" s="158">
        <f>C45+E45</f>
        <v>704.93427199999996</v>
      </c>
    </row>
    <row r="46" spans="1:6" s="172" customFormat="1" ht="15" x14ac:dyDescent="0.2">
      <c r="A46" s="193"/>
      <c r="B46" s="166"/>
      <c r="C46" s="158"/>
      <c r="D46" s="215"/>
      <c r="E46" s="171"/>
      <c r="F46" s="158"/>
    </row>
    <row r="47" spans="1:6" s="172" customFormat="1" ht="15" x14ac:dyDescent="0.25">
      <c r="A47" s="193"/>
      <c r="B47" s="166" t="s">
        <v>699</v>
      </c>
      <c r="C47" s="158"/>
      <c r="D47" s="215"/>
      <c r="E47" s="171"/>
      <c r="F47" s="158"/>
    </row>
    <row r="48" spans="1:6" s="172" customFormat="1" ht="15" x14ac:dyDescent="0.2">
      <c r="A48" s="193"/>
      <c r="B48" s="166" t="s">
        <v>70</v>
      </c>
      <c r="C48" s="158"/>
      <c r="D48" s="215"/>
      <c r="E48" s="171"/>
      <c r="F48" s="158"/>
    </row>
    <row r="49" spans="1:6" s="172" customFormat="1" ht="15" x14ac:dyDescent="0.2">
      <c r="A49" s="193"/>
      <c r="B49" s="166" t="s">
        <v>71</v>
      </c>
      <c r="C49" s="158"/>
      <c r="D49" s="215"/>
      <c r="E49" s="171"/>
      <c r="F49" s="158"/>
    </row>
    <row r="50" spans="1:6" s="172" customFormat="1" ht="15" x14ac:dyDescent="0.2">
      <c r="A50" s="193"/>
      <c r="B50" s="166"/>
      <c r="C50" s="158"/>
      <c r="D50" s="215"/>
      <c r="E50" s="171"/>
      <c r="F50" s="158"/>
    </row>
    <row r="51" spans="1:6" s="172" customFormat="1" ht="13.5" customHeight="1" x14ac:dyDescent="0.2">
      <c r="A51" s="193"/>
      <c r="B51" s="166" t="s">
        <v>823</v>
      </c>
      <c r="C51" s="380">
        <v>1.77</v>
      </c>
      <c r="D51" s="215">
        <v>6.2399999999999997E-2</v>
      </c>
      <c r="E51" s="379">
        <f>C51*D51</f>
        <v>0.11044799999999999</v>
      </c>
      <c r="F51" s="380">
        <f t="shared" ref="F51:F52" si="0">C51+E51</f>
        <v>1.8804479999999999</v>
      </c>
    </row>
    <row r="52" spans="1:6" s="172" customFormat="1" ht="15" x14ac:dyDescent="0.2">
      <c r="A52" s="193"/>
      <c r="B52" s="166" t="s">
        <v>824</v>
      </c>
      <c r="C52" s="380">
        <v>2.0099999999999998</v>
      </c>
      <c r="D52" s="215">
        <v>6.2399999999999997E-2</v>
      </c>
      <c r="E52" s="379">
        <f>C52*D52</f>
        <v>0.12542399999999998</v>
      </c>
      <c r="F52" s="380">
        <f t="shared" si="0"/>
        <v>2.1354239999999995</v>
      </c>
    </row>
    <row r="53" spans="1:6" s="172" customFormat="1" ht="15" x14ac:dyDescent="0.2">
      <c r="A53" s="193"/>
      <c r="B53" s="167" t="s">
        <v>72</v>
      </c>
      <c r="C53" s="158">
        <v>789.02</v>
      </c>
      <c r="D53" s="215">
        <v>6.2399999999999997E-2</v>
      </c>
      <c r="E53" s="171">
        <f>C53*D53</f>
        <v>49.234848</v>
      </c>
      <c r="F53" s="158">
        <f>C53+E53</f>
        <v>838.25484800000004</v>
      </c>
    </row>
    <row r="54" spans="1:6" s="172" customFormat="1" ht="15" x14ac:dyDescent="0.2">
      <c r="A54" s="193"/>
      <c r="B54" s="165"/>
      <c r="C54" s="158"/>
      <c r="D54" s="215"/>
      <c r="E54" s="171"/>
      <c r="F54" s="158"/>
    </row>
    <row r="55" spans="1:6" s="172" customFormat="1" ht="15" x14ac:dyDescent="0.2">
      <c r="A55" s="193"/>
      <c r="B55" s="165"/>
      <c r="C55" s="158"/>
      <c r="D55" s="156"/>
      <c r="E55" s="171"/>
      <c r="F55" s="158"/>
    </row>
    <row r="56" spans="1:6" s="172" customFormat="1" ht="15" x14ac:dyDescent="0.25">
      <c r="A56" s="218" t="s">
        <v>73</v>
      </c>
      <c r="B56" s="166" t="s">
        <v>74</v>
      </c>
      <c r="C56" s="158"/>
      <c r="D56" s="156"/>
      <c r="E56" s="171"/>
      <c r="F56" s="158"/>
    </row>
    <row r="57" spans="1:6" s="172" customFormat="1" ht="15" x14ac:dyDescent="0.25">
      <c r="A57" s="218"/>
      <c r="B57" s="166" t="s">
        <v>75</v>
      </c>
      <c r="C57" s="158"/>
      <c r="D57" s="156"/>
      <c r="E57" s="171"/>
      <c r="F57" s="158"/>
    </row>
    <row r="58" spans="1:6" s="172" customFormat="1" ht="15" x14ac:dyDescent="0.25">
      <c r="A58" s="218"/>
      <c r="B58" s="166" t="s">
        <v>76</v>
      </c>
      <c r="C58" s="158"/>
      <c r="D58" s="156"/>
      <c r="E58" s="171"/>
      <c r="F58" s="158"/>
    </row>
    <row r="59" spans="1:6" s="172" customFormat="1" ht="15" x14ac:dyDescent="0.25">
      <c r="A59" s="218"/>
      <c r="B59" s="166" t="s">
        <v>77</v>
      </c>
      <c r="C59" s="158"/>
      <c r="D59" s="156"/>
      <c r="E59" s="171"/>
      <c r="F59" s="158"/>
    </row>
    <row r="60" spans="1:6" s="172" customFormat="1" ht="15" x14ac:dyDescent="0.25">
      <c r="A60" s="218"/>
      <c r="B60" s="166" t="s">
        <v>78</v>
      </c>
      <c r="C60" s="158"/>
      <c r="D60" s="156"/>
      <c r="E60" s="171"/>
      <c r="F60" s="158"/>
    </row>
    <row r="61" spans="1:6" s="172" customFormat="1" ht="15" x14ac:dyDescent="0.25">
      <c r="A61" s="218"/>
      <c r="B61" s="166" t="s">
        <v>79</v>
      </c>
      <c r="C61" s="158"/>
      <c r="D61" s="156"/>
      <c r="E61" s="171"/>
      <c r="F61" s="158"/>
    </row>
    <row r="62" spans="1:6" s="172" customFormat="1" ht="15" x14ac:dyDescent="0.25">
      <c r="A62" s="218"/>
      <c r="B62" s="166" t="s">
        <v>80</v>
      </c>
      <c r="C62" s="158"/>
      <c r="D62" s="156"/>
      <c r="E62" s="171"/>
      <c r="F62" s="158"/>
    </row>
    <row r="63" spans="1:6" s="172" customFormat="1" ht="15" x14ac:dyDescent="0.25">
      <c r="A63" s="218"/>
      <c r="B63" s="166" t="s">
        <v>81</v>
      </c>
      <c r="C63" s="158"/>
      <c r="D63" s="156"/>
      <c r="E63" s="171"/>
      <c r="F63" s="158"/>
    </row>
    <row r="64" spans="1:6" s="172" customFormat="1" ht="15" x14ac:dyDescent="0.25">
      <c r="A64" s="218"/>
      <c r="B64" s="166"/>
      <c r="C64" s="158"/>
      <c r="D64" s="156"/>
      <c r="E64" s="171"/>
      <c r="F64" s="158"/>
    </row>
    <row r="65" spans="1:6" s="172" customFormat="1" ht="15" x14ac:dyDescent="0.25">
      <c r="A65" s="218" t="s">
        <v>82</v>
      </c>
      <c r="B65" s="166" t="s">
        <v>83</v>
      </c>
      <c r="C65" s="158"/>
      <c r="D65" s="156"/>
      <c r="E65" s="171"/>
      <c r="F65" s="158"/>
    </row>
    <row r="66" spans="1:6" s="172" customFormat="1" ht="15" x14ac:dyDescent="0.25">
      <c r="A66" s="218"/>
      <c r="B66" s="166" t="s">
        <v>84</v>
      </c>
      <c r="C66" s="158"/>
      <c r="D66" s="156"/>
      <c r="E66" s="171"/>
      <c r="F66" s="158"/>
    </row>
    <row r="67" spans="1:6" s="172" customFormat="1" ht="15" x14ac:dyDescent="0.25">
      <c r="A67" s="218"/>
      <c r="B67" s="166" t="s">
        <v>85</v>
      </c>
      <c r="C67" s="158"/>
      <c r="D67" s="156"/>
      <c r="E67" s="171"/>
      <c r="F67" s="158"/>
    </row>
    <row r="68" spans="1:6" s="172" customFormat="1" ht="15" x14ac:dyDescent="0.25">
      <c r="A68" s="218"/>
      <c r="B68" s="166" t="s">
        <v>86</v>
      </c>
      <c r="C68" s="158"/>
      <c r="D68" s="156"/>
      <c r="E68" s="171"/>
      <c r="F68" s="158"/>
    </row>
    <row r="69" spans="1:6" s="172" customFormat="1" ht="15" x14ac:dyDescent="0.25">
      <c r="A69" s="218"/>
      <c r="B69" s="166"/>
      <c r="C69" s="158"/>
      <c r="D69" s="156"/>
      <c r="E69" s="171"/>
      <c r="F69" s="158"/>
    </row>
    <row r="70" spans="1:6" s="172" customFormat="1" ht="15" x14ac:dyDescent="0.25">
      <c r="A70" s="218" t="s">
        <v>87</v>
      </c>
      <c r="B70" s="166" t="s">
        <v>88</v>
      </c>
      <c r="C70" s="158"/>
      <c r="D70" s="156"/>
      <c r="E70" s="171"/>
      <c r="F70" s="158"/>
    </row>
    <row r="71" spans="1:6" s="172" customFormat="1" ht="15" x14ac:dyDescent="0.25">
      <c r="A71" s="218"/>
      <c r="B71" s="219" t="s">
        <v>89</v>
      </c>
      <c r="C71" s="158"/>
      <c r="D71" s="156"/>
      <c r="E71" s="171"/>
      <c r="F71" s="158"/>
    </row>
    <row r="72" spans="1:6" s="172" customFormat="1" ht="15" x14ac:dyDescent="0.25">
      <c r="A72" s="218"/>
      <c r="B72" s="166"/>
      <c r="C72" s="158"/>
      <c r="D72" s="156"/>
      <c r="E72" s="171"/>
      <c r="F72" s="158"/>
    </row>
    <row r="73" spans="1:6" s="172" customFormat="1" ht="15" x14ac:dyDescent="0.25">
      <c r="A73" s="218" t="s">
        <v>90</v>
      </c>
      <c r="B73" s="166" t="s">
        <v>616</v>
      </c>
      <c r="C73" s="158"/>
      <c r="D73" s="156"/>
      <c r="E73" s="171"/>
      <c r="F73" s="158"/>
    </row>
    <row r="74" spans="1:6" s="172" customFormat="1" ht="15" x14ac:dyDescent="0.25">
      <c r="A74" s="218"/>
      <c r="B74" s="166" t="s">
        <v>92</v>
      </c>
      <c r="C74" s="158"/>
      <c r="D74" s="156"/>
      <c r="E74" s="171"/>
      <c r="F74" s="158"/>
    </row>
    <row r="75" spans="1:6" s="172" customFormat="1" ht="15" x14ac:dyDescent="0.25">
      <c r="A75" s="218"/>
      <c r="B75" s="166" t="s">
        <v>93</v>
      </c>
      <c r="C75" s="158"/>
      <c r="D75" s="156"/>
      <c r="E75" s="171"/>
      <c r="F75" s="158"/>
    </row>
    <row r="76" spans="1:6" s="172" customFormat="1" ht="15" x14ac:dyDescent="0.25">
      <c r="A76" s="218"/>
      <c r="B76" s="166" t="s">
        <v>94</v>
      </c>
      <c r="C76" s="158"/>
      <c r="D76" s="156"/>
      <c r="E76" s="171"/>
      <c r="F76" s="158"/>
    </row>
    <row r="77" spans="1:6" s="172" customFormat="1" ht="15" x14ac:dyDescent="0.25">
      <c r="A77" s="218"/>
      <c r="B77" s="166" t="s">
        <v>95</v>
      </c>
      <c r="C77" s="158"/>
      <c r="D77" s="156"/>
      <c r="E77" s="171"/>
      <c r="F77" s="158"/>
    </row>
    <row r="78" spans="1:6" s="172" customFormat="1" ht="15" x14ac:dyDescent="0.25">
      <c r="A78" s="220"/>
      <c r="B78" s="166"/>
      <c r="C78" s="158"/>
      <c r="D78" s="156"/>
      <c r="E78" s="171"/>
      <c r="F78" s="158"/>
    </row>
    <row r="79" spans="1:6" s="172" customFormat="1" ht="15" x14ac:dyDescent="0.25">
      <c r="A79" s="221"/>
      <c r="B79" s="222"/>
      <c r="C79" s="198"/>
      <c r="D79" s="223"/>
      <c r="E79" s="197"/>
      <c r="F79" s="198"/>
    </row>
    <row r="80" spans="1:6" s="172" customFormat="1" ht="15" x14ac:dyDescent="0.2">
      <c r="A80" s="428" t="s">
        <v>694</v>
      </c>
      <c r="B80" s="428"/>
      <c r="C80" s="198"/>
      <c r="D80" s="223"/>
      <c r="E80" s="197"/>
      <c r="F80" s="198"/>
    </row>
    <row r="81" spans="1:6" s="172" customFormat="1" ht="15" x14ac:dyDescent="0.2">
      <c r="A81" s="427" t="s">
        <v>803</v>
      </c>
      <c r="B81" s="427"/>
      <c r="C81" s="198"/>
      <c r="D81" s="223"/>
      <c r="E81" s="197"/>
      <c r="F81" s="198"/>
    </row>
    <row r="82" spans="1:6" s="172" customFormat="1" ht="15.75" thickBot="1" x14ac:dyDescent="0.3">
      <c r="A82" s="221"/>
      <c r="B82" s="222"/>
      <c r="C82" s="198"/>
      <c r="D82" s="223"/>
      <c r="E82" s="197"/>
      <c r="F82" s="198"/>
    </row>
    <row r="83" spans="1:6" ht="44.25" customHeight="1" thickBot="1" x14ac:dyDescent="0.3">
      <c r="A83" s="407"/>
      <c r="B83" s="399" t="s">
        <v>29</v>
      </c>
      <c r="C83" s="400" t="s">
        <v>806</v>
      </c>
      <c r="D83" s="401" t="s">
        <v>2</v>
      </c>
      <c r="E83" s="402" t="s">
        <v>808</v>
      </c>
      <c r="F83" s="403" t="s">
        <v>807</v>
      </c>
    </row>
    <row r="84" spans="1:6" s="172" customFormat="1" ht="15" x14ac:dyDescent="0.25">
      <c r="A84" s="404" t="s">
        <v>96</v>
      </c>
      <c r="B84" s="405" t="s">
        <v>779</v>
      </c>
      <c r="C84" s="189"/>
      <c r="D84" s="188"/>
      <c r="E84" s="406"/>
      <c r="F84" s="408"/>
    </row>
    <row r="85" spans="1:6" s="172" customFormat="1" ht="15" x14ac:dyDescent="0.25">
      <c r="A85" s="218"/>
      <c r="B85" s="166" t="s">
        <v>98</v>
      </c>
      <c r="C85" s="158"/>
      <c r="D85" s="156"/>
      <c r="E85" s="157"/>
      <c r="F85" s="158"/>
    </row>
    <row r="86" spans="1:6" s="172" customFormat="1" ht="15" x14ac:dyDescent="0.25">
      <c r="A86" s="218"/>
      <c r="B86" s="224" t="s">
        <v>99</v>
      </c>
      <c r="C86" s="158">
        <v>2360.0131056450305</v>
      </c>
      <c r="D86" s="215">
        <v>6.2399999999999997E-2</v>
      </c>
      <c r="E86" s="157">
        <f>C86*D86</f>
        <v>147.26481779224989</v>
      </c>
      <c r="F86" s="158">
        <f>C86+E86</f>
        <v>2507.2779234372802</v>
      </c>
    </row>
    <row r="87" spans="1:6" s="172" customFormat="1" ht="15" x14ac:dyDescent="0.25">
      <c r="A87" s="218"/>
      <c r="B87" s="166" t="s">
        <v>700</v>
      </c>
      <c r="C87" s="158"/>
      <c r="D87" s="156"/>
      <c r="E87" s="157"/>
      <c r="F87" s="158"/>
    </row>
    <row r="88" spans="1:6" s="172" customFormat="1" ht="15" x14ac:dyDescent="0.25">
      <c r="A88" s="218"/>
      <c r="B88" s="166" t="s">
        <v>101</v>
      </c>
      <c r="C88" s="158"/>
      <c r="D88" s="156"/>
      <c r="E88" s="157"/>
      <c r="F88" s="158"/>
    </row>
    <row r="89" spans="1:6" s="172" customFormat="1" ht="15" x14ac:dyDescent="0.25">
      <c r="A89" s="218"/>
      <c r="B89" s="166" t="s">
        <v>102</v>
      </c>
      <c r="C89" s="158"/>
      <c r="D89" s="156"/>
      <c r="E89" s="157"/>
      <c r="F89" s="158"/>
    </row>
    <row r="90" spans="1:6" s="172" customFormat="1" ht="15" x14ac:dyDescent="0.25">
      <c r="A90" s="218"/>
      <c r="B90" s="166"/>
      <c r="C90" s="158"/>
      <c r="D90" s="156"/>
      <c r="E90" s="157"/>
      <c r="F90" s="158"/>
    </row>
    <row r="91" spans="1:6" s="172" customFormat="1" ht="15" x14ac:dyDescent="0.25">
      <c r="A91" s="225" t="s">
        <v>103</v>
      </c>
      <c r="B91" s="213" t="s">
        <v>104</v>
      </c>
      <c r="C91" s="158"/>
      <c r="D91" s="156"/>
      <c r="E91" s="157"/>
      <c r="F91" s="158"/>
    </row>
    <row r="92" spans="1:6" s="172" customFormat="1" ht="15" x14ac:dyDescent="0.25">
      <c r="A92" s="226"/>
      <c r="B92" s="213"/>
      <c r="C92" s="158"/>
      <c r="D92" s="156"/>
      <c r="E92" s="157"/>
      <c r="F92" s="158"/>
    </row>
    <row r="93" spans="1:6" s="172" customFormat="1" ht="15" x14ac:dyDescent="0.2">
      <c r="A93" s="195"/>
      <c r="B93" s="166" t="s">
        <v>105</v>
      </c>
      <c r="C93" s="158">
        <v>2790.5073073868361</v>
      </c>
      <c r="D93" s="215">
        <v>6.2399999999999997E-2</v>
      </c>
      <c r="E93" s="157">
        <f>C93*D93</f>
        <v>174.12765598093856</v>
      </c>
      <c r="F93" s="158">
        <f>C93+E93</f>
        <v>2964.6349633677746</v>
      </c>
    </row>
    <row r="94" spans="1:6" s="172" customFormat="1" ht="15" x14ac:dyDescent="0.25">
      <c r="A94" s="218"/>
      <c r="B94" s="166" t="s">
        <v>825</v>
      </c>
      <c r="C94" s="380">
        <v>0.8699920377577729</v>
      </c>
      <c r="D94" s="215">
        <v>6.2399999999999997E-2</v>
      </c>
      <c r="E94" s="380">
        <f>C94*D94</f>
        <v>5.4287503156085028E-2</v>
      </c>
      <c r="F94" s="380">
        <f>C94+E94</f>
        <v>0.92427954091385789</v>
      </c>
    </row>
    <row r="95" spans="1:6" s="172" customFormat="1" ht="15" x14ac:dyDescent="0.25">
      <c r="A95" s="218"/>
      <c r="B95" s="166" t="s">
        <v>826</v>
      </c>
      <c r="C95" s="158">
        <v>228.07228477962565</v>
      </c>
      <c r="D95" s="215">
        <v>6.2399999999999997E-2</v>
      </c>
      <c r="E95" s="157">
        <f>C95*D95</f>
        <v>14.231710570248639</v>
      </c>
      <c r="F95" s="158">
        <f>C95+E95</f>
        <v>242.3039953498743</v>
      </c>
    </row>
    <row r="96" spans="1:6" s="172" customFormat="1" ht="15" x14ac:dyDescent="0.25">
      <c r="A96" s="218"/>
      <c r="B96" s="166" t="s">
        <v>106</v>
      </c>
      <c r="C96" s="158"/>
      <c r="D96" s="215"/>
      <c r="E96" s="157"/>
      <c r="F96" s="158"/>
    </row>
    <row r="97" spans="1:6" s="172" customFormat="1" ht="15" x14ac:dyDescent="0.25">
      <c r="A97" s="218"/>
      <c r="B97" s="166" t="s">
        <v>107</v>
      </c>
      <c r="C97" s="158"/>
      <c r="D97" s="156"/>
      <c r="E97" s="157"/>
      <c r="F97" s="158"/>
    </row>
    <row r="98" spans="1:6" s="172" customFormat="1" ht="15" x14ac:dyDescent="0.25">
      <c r="A98" s="218"/>
      <c r="B98" s="166"/>
      <c r="C98" s="158"/>
      <c r="D98" s="156"/>
      <c r="E98" s="157"/>
      <c r="F98" s="158"/>
    </row>
    <row r="99" spans="1:6" s="172" customFormat="1" ht="15" x14ac:dyDescent="0.25">
      <c r="A99" s="225" t="s">
        <v>108</v>
      </c>
      <c r="B99" s="213" t="s">
        <v>109</v>
      </c>
      <c r="C99" s="158"/>
      <c r="D99" s="156"/>
      <c r="E99" s="157"/>
      <c r="F99" s="158"/>
    </row>
    <row r="100" spans="1:6" s="172" customFormat="1" ht="29.25" x14ac:dyDescent="0.25">
      <c r="A100" s="218"/>
      <c r="B100" s="227" t="s">
        <v>110</v>
      </c>
      <c r="C100" s="158"/>
      <c r="D100" s="156"/>
      <c r="E100" s="157"/>
      <c r="F100" s="158"/>
    </row>
    <row r="101" spans="1:6" s="172" customFormat="1" ht="15" x14ac:dyDescent="0.25">
      <c r="A101" s="218"/>
      <c r="B101" s="166" t="s">
        <v>660</v>
      </c>
      <c r="C101" s="158"/>
      <c r="D101" s="156"/>
      <c r="E101" s="157"/>
      <c r="F101" s="158"/>
    </row>
    <row r="102" spans="1:6" s="172" customFormat="1" ht="15" x14ac:dyDescent="0.25">
      <c r="A102" s="218"/>
      <c r="B102" s="166" t="s">
        <v>112</v>
      </c>
      <c r="C102" s="158"/>
      <c r="D102" s="156"/>
      <c r="E102" s="157"/>
      <c r="F102" s="158"/>
    </row>
    <row r="103" spans="1:6" s="172" customFormat="1" ht="15" x14ac:dyDescent="0.25">
      <c r="A103" s="218"/>
      <c r="B103" s="166" t="s">
        <v>113</v>
      </c>
      <c r="C103" s="158"/>
      <c r="D103" s="156"/>
      <c r="E103" s="157"/>
      <c r="F103" s="158"/>
    </row>
    <row r="104" spans="1:6" s="172" customFormat="1" ht="15" x14ac:dyDescent="0.25">
      <c r="A104" s="218"/>
      <c r="B104" s="166"/>
      <c r="C104" s="158"/>
      <c r="D104" s="156"/>
      <c r="E104" s="157"/>
      <c r="F104" s="158"/>
    </row>
    <row r="105" spans="1:6" s="172" customFormat="1" ht="15" x14ac:dyDescent="0.25">
      <c r="A105" s="225"/>
      <c r="B105" s="166" t="s">
        <v>114</v>
      </c>
      <c r="C105" s="158">
        <v>1961.3262715839994</v>
      </c>
      <c r="D105" s="215">
        <v>6.2399999999999997E-2</v>
      </c>
      <c r="E105" s="157">
        <f>C105*D105</f>
        <v>122.38675934684156</v>
      </c>
      <c r="F105" s="158">
        <f>C105+E105</f>
        <v>2083.7130309308409</v>
      </c>
    </row>
    <row r="106" spans="1:6" s="172" customFormat="1" ht="15" x14ac:dyDescent="0.25">
      <c r="A106" s="218"/>
      <c r="B106" s="166" t="s">
        <v>116</v>
      </c>
      <c r="C106" s="158">
        <v>2945.4313747873152</v>
      </c>
      <c r="D106" s="215">
        <v>6.2399999999999997E-2</v>
      </c>
      <c r="E106" s="157">
        <f>C106*D106</f>
        <v>183.79491778672846</v>
      </c>
      <c r="F106" s="158">
        <f>C106+E106</f>
        <v>3129.2262925740438</v>
      </c>
    </row>
    <row r="107" spans="1:6" s="172" customFormat="1" ht="15" x14ac:dyDescent="0.25">
      <c r="A107" s="218"/>
      <c r="B107" s="166"/>
      <c r="C107" s="158"/>
      <c r="D107" s="215"/>
      <c r="E107" s="157"/>
      <c r="F107" s="158"/>
    </row>
    <row r="108" spans="1:6" s="172" customFormat="1" ht="15" x14ac:dyDescent="0.25">
      <c r="A108" s="218"/>
      <c r="B108" s="166"/>
      <c r="C108" s="158"/>
      <c r="D108" s="215"/>
      <c r="E108" s="157"/>
      <c r="F108" s="158"/>
    </row>
    <row r="109" spans="1:6" s="172" customFormat="1" ht="15" x14ac:dyDescent="0.25">
      <c r="A109" s="225" t="s">
        <v>117</v>
      </c>
      <c r="B109" s="213" t="s">
        <v>118</v>
      </c>
      <c r="C109" s="158"/>
      <c r="D109" s="215"/>
      <c r="E109" s="157"/>
      <c r="F109" s="158"/>
    </row>
    <row r="110" spans="1:6" s="172" customFormat="1" ht="15" x14ac:dyDescent="0.25">
      <c r="A110" s="218"/>
      <c r="B110" s="224" t="s">
        <v>119</v>
      </c>
      <c r="C110" s="158"/>
      <c r="D110" s="215"/>
      <c r="E110" s="157"/>
      <c r="F110" s="158"/>
    </row>
    <row r="111" spans="1:6" s="172" customFormat="1" ht="15" x14ac:dyDescent="0.25">
      <c r="A111" s="218"/>
      <c r="B111" s="224" t="s">
        <v>120</v>
      </c>
      <c r="C111" s="158"/>
      <c r="D111" s="215"/>
      <c r="E111" s="157"/>
      <c r="F111" s="158"/>
    </row>
    <row r="112" spans="1:6" s="172" customFormat="1" ht="15" x14ac:dyDescent="0.25">
      <c r="A112" s="218"/>
      <c r="B112" s="166" t="s">
        <v>121</v>
      </c>
      <c r="C112" s="158">
        <v>2603.3725796405865</v>
      </c>
      <c r="D112" s="215">
        <v>6.2399999999999997E-2</v>
      </c>
      <c r="E112" s="157">
        <f>C112*D112</f>
        <v>162.45044896957259</v>
      </c>
      <c r="F112" s="158">
        <f>C112+E112</f>
        <v>2765.8230286101593</v>
      </c>
    </row>
    <row r="113" spans="1:6" s="172" customFormat="1" ht="15" x14ac:dyDescent="0.25">
      <c r="A113" s="218"/>
      <c r="B113" s="166" t="s">
        <v>122</v>
      </c>
      <c r="C113" s="158"/>
      <c r="D113" s="215"/>
      <c r="E113" s="157"/>
      <c r="F113" s="158"/>
    </row>
    <row r="114" spans="1:6" s="172" customFormat="1" ht="15" x14ac:dyDescent="0.25">
      <c r="A114" s="218"/>
      <c r="B114" s="166" t="s">
        <v>123</v>
      </c>
      <c r="C114" s="158"/>
      <c r="D114" s="215"/>
      <c r="E114" s="157"/>
      <c r="F114" s="158"/>
    </row>
    <row r="115" spans="1:6" s="172" customFormat="1" ht="15" x14ac:dyDescent="0.25">
      <c r="A115" s="218"/>
      <c r="B115" s="166" t="s">
        <v>124</v>
      </c>
      <c r="C115" s="158">
        <v>2603.3725796405865</v>
      </c>
      <c r="D115" s="215">
        <v>6.2399999999999997E-2</v>
      </c>
      <c r="E115" s="157">
        <f>C115*D115</f>
        <v>162.45044896957259</v>
      </c>
      <c r="F115" s="158">
        <f>C115+E115</f>
        <v>2765.8230286101593</v>
      </c>
    </row>
    <row r="116" spans="1:6" s="172" customFormat="1" ht="15" x14ac:dyDescent="0.25">
      <c r="A116" s="218"/>
      <c r="B116" s="213" t="s">
        <v>617</v>
      </c>
      <c r="C116" s="158"/>
      <c r="D116" s="215"/>
      <c r="E116" s="157"/>
      <c r="F116" s="158"/>
    </row>
    <row r="117" spans="1:6" s="172" customFormat="1" ht="15" x14ac:dyDescent="0.25">
      <c r="A117" s="218"/>
      <c r="B117" s="166" t="s">
        <v>126</v>
      </c>
      <c r="C117" s="158"/>
      <c r="D117" s="215"/>
      <c r="E117" s="157"/>
      <c r="F117" s="158"/>
    </row>
    <row r="118" spans="1:6" s="172" customFormat="1" ht="15" x14ac:dyDescent="0.25">
      <c r="A118" s="218"/>
      <c r="B118" s="166" t="s">
        <v>127</v>
      </c>
      <c r="C118" s="158"/>
      <c r="D118" s="156"/>
      <c r="E118" s="157"/>
      <c r="F118" s="158"/>
    </row>
    <row r="119" spans="1:6" s="172" customFormat="1" ht="15" x14ac:dyDescent="0.25">
      <c r="A119" s="218"/>
      <c r="B119" s="166" t="s">
        <v>612</v>
      </c>
      <c r="C119" s="158"/>
      <c r="D119" s="156"/>
      <c r="E119" s="157"/>
      <c r="F119" s="158"/>
    </row>
    <row r="120" spans="1:6" s="172" customFormat="1" ht="15" x14ac:dyDescent="0.25">
      <c r="A120" s="218"/>
      <c r="B120" s="166" t="s">
        <v>128</v>
      </c>
      <c r="C120" s="158"/>
      <c r="D120" s="156"/>
      <c r="E120" s="157"/>
      <c r="F120" s="158"/>
    </row>
    <row r="121" spans="1:6" s="172" customFormat="1" ht="15" x14ac:dyDescent="0.25">
      <c r="A121" s="218"/>
      <c r="B121" s="166" t="s">
        <v>129</v>
      </c>
      <c r="C121" s="158"/>
      <c r="D121" s="156"/>
      <c r="E121" s="157"/>
      <c r="F121" s="158"/>
    </row>
    <row r="122" spans="1:6" s="172" customFormat="1" ht="15" x14ac:dyDescent="0.25">
      <c r="A122" s="218"/>
      <c r="B122" s="228" t="s">
        <v>618</v>
      </c>
      <c r="C122" s="158"/>
      <c r="D122" s="156"/>
      <c r="E122" s="157"/>
      <c r="F122" s="158"/>
    </row>
    <row r="123" spans="1:6" s="172" customFormat="1" ht="15" x14ac:dyDescent="0.25">
      <c r="A123" s="229"/>
      <c r="B123" s="230" t="s">
        <v>619</v>
      </c>
      <c r="C123" s="158"/>
      <c r="D123" s="156"/>
      <c r="E123" s="157"/>
      <c r="F123" s="158"/>
    </row>
    <row r="124" spans="1:6" s="172" customFormat="1" ht="15" x14ac:dyDescent="0.25">
      <c r="A124" s="229"/>
      <c r="B124" s="230" t="s">
        <v>620</v>
      </c>
      <c r="C124" s="158">
        <v>108.7983910293696</v>
      </c>
      <c r="D124" s="215">
        <v>6.2399999999999997E-2</v>
      </c>
      <c r="E124" s="157">
        <f>C124*D124</f>
        <v>6.7890196002326624</v>
      </c>
      <c r="F124" s="158">
        <f>C124+E124</f>
        <v>115.58741062960226</v>
      </c>
    </row>
    <row r="125" spans="1:6" s="172" customFormat="1" ht="15" x14ac:dyDescent="0.25">
      <c r="A125" s="229"/>
      <c r="B125" s="230" t="s">
        <v>621</v>
      </c>
      <c r="C125" s="158">
        <v>65.845180091304002</v>
      </c>
      <c r="D125" s="215">
        <v>6.2399999999999997E-2</v>
      </c>
      <c r="E125" s="157">
        <f>C125*D125</f>
        <v>4.1087392376973693</v>
      </c>
      <c r="F125" s="158">
        <f>C125+E125</f>
        <v>69.953919329001366</v>
      </c>
    </row>
    <row r="126" spans="1:6" s="172" customFormat="1" ht="15" x14ac:dyDescent="0.25">
      <c r="A126" s="229"/>
      <c r="B126" s="230" t="s">
        <v>622</v>
      </c>
      <c r="C126" s="158">
        <v>47.383914645143996</v>
      </c>
      <c r="D126" s="215">
        <v>6.2399999999999997E-2</v>
      </c>
      <c r="E126" s="157">
        <f>C126*D126</f>
        <v>2.956756273856985</v>
      </c>
      <c r="F126" s="158">
        <f>C126+E126</f>
        <v>50.340670919000978</v>
      </c>
    </row>
    <row r="127" spans="1:6" s="172" customFormat="1" ht="15" x14ac:dyDescent="0.25">
      <c r="A127" s="229"/>
      <c r="B127" s="230"/>
      <c r="C127" s="158"/>
      <c r="D127" s="215"/>
      <c r="E127" s="157"/>
      <c r="F127" s="158"/>
    </row>
    <row r="128" spans="1:6" s="172" customFormat="1" ht="15" x14ac:dyDescent="0.25">
      <c r="A128" s="225" t="s">
        <v>131</v>
      </c>
      <c r="B128" s="213" t="s">
        <v>132</v>
      </c>
      <c r="C128" s="158"/>
      <c r="D128" s="215"/>
      <c r="E128" s="157"/>
      <c r="F128" s="158"/>
    </row>
    <row r="129" spans="1:6" s="172" customFormat="1" ht="15" x14ac:dyDescent="0.2">
      <c r="A129" s="231"/>
      <c r="B129" s="166" t="s">
        <v>121</v>
      </c>
      <c r="C129" s="158">
        <v>2603.3725796405865</v>
      </c>
      <c r="D129" s="215">
        <v>6.2399999999999997E-2</v>
      </c>
      <c r="E129" s="157">
        <f>C129*D129</f>
        <v>162.45044896957259</v>
      </c>
      <c r="F129" s="158">
        <f>C129+E129</f>
        <v>2765.8230286101593</v>
      </c>
    </row>
    <row r="130" spans="1:6" s="172" customFormat="1" ht="15" x14ac:dyDescent="0.25">
      <c r="A130" s="225"/>
      <c r="B130" s="213" t="s">
        <v>125</v>
      </c>
      <c r="C130" s="158"/>
      <c r="D130" s="215"/>
      <c r="E130" s="157"/>
      <c r="F130" s="158"/>
    </row>
    <row r="131" spans="1:6" s="172" customFormat="1" ht="15" x14ac:dyDescent="0.25">
      <c r="A131" s="218"/>
      <c r="B131" s="166" t="s">
        <v>133</v>
      </c>
      <c r="C131" s="158"/>
      <c r="D131" s="215"/>
      <c r="E131" s="157"/>
      <c r="F131" s="158"/>
    </row>
    <row r="132" spans="1:6" s="172" customFormat="1" ht="15" x14ac:dyDescent="0.25">
      <c r="A132" s="218"/>
      <c r="B132" s="166"/>
      <c r="C132" s="158"/>
      <c r="D132" s="215"/>
      <c r="E132" s="157"/>
      <c r="F132" s="158"/>
    </row>
    <row r="133" spans="1:6" s="172" customFormat="1" ht="15" x14ac:dyDescent="0.25">
      <c r="A133" s="218"/>
      <c r="B133" s="166"/>
      <c r="C133" s="158"/>
      <c r="D133" s="215"/>
      <c r="E133" s="157"/>
      <c r="F133" s="158"/>
    </row>
    <row r="134" spans="1:6" s="172" customFormat="1" ht="15" x14ac:dyDescent="0.25">
      <c r="A134" s="225" t="s">
        <v>134</v>
      </c>
      <c r="B134" s="213" t="s">
        <v>135</v>
      </c>
      <c r="C134" s="158"/>
      <c r="D134" s="215"/>
      <c r="E134" s="157"/>
      <c r="F134" s="158"/>
    </row>
    <row r="135" spans="1:6" s="172" customFormat="1" ht="15" x14ac:dyDescent="0.25">
      <c r="A135" s="218"/>
      <c r="B135" s="166"/>
      <c r="C135" s="158"/>
      <c r="D135" s="215"/>
      <c r="E135" s="157"/>
      <c r="F135" s="158"/>
    </row>
    <row r="136" spans="1:6" s="172" customFormat="1" ht="15" x14ac:dyDescent="0.25">
      <c r="A136" s="218"/>
      <c r="B136" s="166" t="s">
        <v>136</v>
      </c>
      <c r="C136" s="158"/>
      <c r="D136" s="215"/>
      <c r="E136" s="157"/>
      <c r="F136" s="158"/>
    </row>
    <row r="137" spans="1:6" s="172" customFormat="1" ht="15" x14ac:dyDescent="0.25">
      <c r="A137" s="218"/>
      <c r="B137" s="166" t="s">
        <v>749</v>
      </c>
      <c r="C137" s="158">
        <v>300</v>
      </c>
      <c r="D137" s="215"/>
      <c r="E137" s="157">
        <v>0</v>
      </c>
      <c r="F137" s="158">
        <v>300</v>
      </c>
    </row>
    <row r="138" spans="1:6" s="172" customFormat="1" ht="15" x14ac:dyDescent="0.25">
      <c r="A138" s="218"/>
      <c r="B138" s="166" t="s">
        <v>138</v>
      </c>
      <c r="C138" s="158"/>
      <c r="D138" s="215"/>
      <c r="E138" s="157"/>
      <c r="F138" s="158"/>
    </row>
    <row r="139" spans="1:6" s="172" customFormat="1" ht="15" x14ac:dyDescent="0.25">
      <c r="A139" s="218"/>
      <c r="B139" s="166" t="s">
        <v>139</v>
      </c>
      <c r="C139" s="326">
        <v>5000</v>
      </c>
      <c r="D139" s="328">
        <v>0</v>
      </c>
      <c r="E139" s="325">
        <v>0</v>
      </c>
      <c r="F139" s="158">
        <v>5000</v>
      </c>
    </row>
    <row r="140" spans="1:6" s="172" customFormat="1" ht="15" x14ac:dyDescent="0.25">
      <c r="A140" s="218"/>
      <c r="B140" s="166"/>
      <c r="C140" s="158"/>
      <c r="D140" s="215"/>
      <c r="E140" s="157"/>
      <c r="F140" s="158"/>
    </row>
    <row r="141" spans="1:6" s="172" customFormat="1" ht="15" x14ac:dyDescent="0.25">
      <c r="A141" s="225" t="s">
        <v>140</v>
      </c>
      <c r="B141" s="213" t="s">
        <v>141</v>
      </c>
      <c r="C141" s="158"/>
      <c r="D141" s="215"/>
      <c r="E141" s="157"/>
      <c r="F141" s="158"/>
    </row>
    <row r="142" spans="1:6" s="172" customFormat="1" ht="15" x14ac:dyDescent="0.25">
      <c r="A142" s="218"/>
      <c r="B142" s="166"/>
      <c r="C142" s="158"/>
      <c r="D142" s="215"/>
      <c r="E142" s="157"/>
      <c r="F142" s="158"/>
    </row>
    <row r="143" spans="1:6" s="172" customFormat="1" ht="15" x14ac:dyDescent="0.25">
      <c r="A143" s="218"/>
      <c r="B143" s="166" t="s">
        <v>142</v>
      </c>
      <c r="C143" s="158"/>
      <c r="D143" s="215"/>
      <c r="E143" s="157"/>
      <c r="F143" s="158"/>
    </row>
    <row r="144" spans="1:6" s="172" customFormat="1" ht="15" x14ac:dyDescent="0.25">
      <c r="A144" s="218"/>
      <c r="B144" s="166" t="s">
        <v>143</v>
      </c>
      <c r="C144" s="158"/>
      <c r="D144" s="215"/>
      <c r="E144" s="157"/>
      <c r="F144" s="158"/>
    </row>
    <row r="145" spans="1:6" s="172" customFormat="1" ht="15" x14ac:dyDescent="0.25">
      <c r="A145" s="218"/>
      <c r="B145" s="166" t="s">
        <v>144</v>
      </c>
      <c r="C145" s="158">
        <v>159.66013040485942</v>
      </c>
      <c r="D145" s="215">
        <v>6.2399999999999997E-2</v>
      </c>
      <c r="E145" s="157">
        <f>C145*D145</f>
        <v>9.9627921372632269</v>
      </c>
      <c r="F145" s="158">
        <f>C145+E145</f>
        <v>169.62292254212264</v>
      </c>
    </row>
    <row r="146" spans="1:6" s="172" customFormat="1" ht="15" x14ac:dyDescent="0.25">
      <c r="A146" s="218"/>
      <c r="B146" s="166" t="s">
        <v>145</v>
      </c>
      <c r="C146" s="158"/>
      <c r="D146" s="215"/>
      <c r="E146" s="157"/>
      <c r="F146" s="158"/>
    </row>
    <row r="147" spans="1:6" s="172" customFormat="1" ht="15" x14ac:dyDescent="0.25">
      <c r="A147" s="218"/>
      <c r="B147" s="166" t="s">
        <v>146</v>
      </c>
      <c r="C147" s="158">
        <v>159.65482499885425</v>
      </c>
      <c r="D147" s="215">
        <v>6.2399999999999997E-2</v>
      </c>
      <c r="E147" s="157">
        <f>C147*D147</f>
        <v>9.962461079928504</v>
      </c>
      <c r="F147" s="158">
        <f>C147+E147</f>
        <v>169.61728607878277</v>
      </c>
    </row>
    <row r="148" spans="1:6" s="172" customFormat="1" ht="15" x14ac:dyDescent="0.25">
      <c r="A148" s="218"/>
      <c r="B148" s="166" t="s">
        <v>147</v>
      </c>
      <c r="C148" s="158"/>
      <c r="D148" s="215"/>
      <c r="E148" s="157"/>
      <c r="F148" s="158"/>
    </row>
    <row r="149" spans="1:6" s="172" customFormat="1" ht="15" x14ac:dyDescent="0.25">
      <c r="A149" s="218"/>
      <c r="B149" s="166" t="s">
        <v>148</v>
      </c>
      <c r="C149" s="158"/>
      <c r="D149" s="215"/>
      <c r="E149" s="157"/>
      <c r="F149" s="158"/>
    </row>
    <row r="150" spans="1:6" s="172" customFormat="1" ht="15" x14ac:dyDescent="0.25">
      <c r="A150" s="218"/>
      <c r="B150" s="166" t="s">
        <v>149</v>
      </c>
      <c r="C150" s="158"/>
      <c r="D150" s="215"/>
      <c r="E150" s="157"/>
      <c r="F150" s="158"/>
    </row>
    <row r="151" spans="1:6" s="172" customFormat="1" ht="15" x14ac:dyDescent="0.25">
      <c r="A151" s="218"/>
      <c r="B151" s="166" t="s">
        <v>827</v>
      </c>
      <c r="C151" s="158">
        <v>258.49927584507702</v>
      </c>
      <c r="D151" s="215">
        <v>6.2399999999999997E-2</v>
      </c>
      <c r="E151" s="157">
        <f>C151*D151</f>
        <v>16.130354812732804</v>
      </c>
      <c r="F151" s="158">
        <f>C151+E151</f>
        <v>274.6296306578098</v>
      </c>
    </row>
    <row r="152" spans="1:6" s="172" customFormat="1" ht="15" x14ac:dyDescent="0.25">
      <c r="A152" s="218"/>
      <c r="B152" s="166" t="s">
        <v>150</v>
      </c>
      <c r="C152" s="158"/>
      <c r="D152" s="215"/>
      <c r="E152" s="157"/>
      <c r="F152" s="158"/>
    </row>
    <row r="153" spans="1:6" s="172" customFormat="1" ht="15" x14ac:dyDescent="0.25">
      <c r="A153" s="218"/>
      <c r="B153" s="166" t="s">
        <v>828</v>
      </c>
      <c r="C153" s="158">
        <v>412.18627700324311</v>
      </c>
      <c r="D153" s="215">
        <v>6.2399999999999997E-2</v>
      </c>
      <c r="E153" s="157">
        <f>C153*D153</f>
        <v>25.72042368500237</v>
      </c>
      <c r="F153" s="158">
        <f>C153+E153</f>
        <v>437.90670068824545</v>
      </c>
    </row>
    <row r="154" spans="1:6" s="172" customFormat="1" ht="15" x14ac:dyDescent="0.25">
      <c r="A154" s="218"/>
      <c r="B154" s="166"/>
      <c r="C154" s="158"/>
      <c r="D154" s="156"/>
      <c r="E154" s="157"/>
      <c r="F154" s="158"/>
    </row>
    <row r="155" spans="1:6" s="172" customFormat="1" ht="15" x14ac:dyDescent="0.2">
      <c r="A155" s="428" t="s">
        <v>694</v>
      </c>
      <c r="B155" s="428"/>
      <c r="C155" s="198"/>
      <c r="D155" s="223"/>
      <c r="E155" s="197"/>
      <c r="F155" s="409"/>
    </row>
    <row r="156" spans="1:6" s="172" customFormat="1" ht="15" x14ac:dyDescent="0.2">
      <c r="A156" s="427" t="s">
        <v>809</v>
      </c>
      <c r="B156" s="427"/>
      <c r="C156" s="198"/>
      <c r="D156" s="223"/>
      <c r="E156" s="197"/>
      <c r="F156" s="409"/>
    </row>
    <row r="157" spans="1:6" s="172" customFormat="1" ht="15.75" thickBot="1" x14ac:dyDescent="0.3">
      <c r="A157" s="221"/>
      <c r="B157" s="222"/>
      <c r="C157" s="198"/>
      <c r="D157" s="223"/>
      <c r="E157" s="197"/>
      <c r="F157" s="409"/>
    </row>
    <row r="158" spans="1:6" ht="44.25" customHeight="1" thickBot="1" x14ac:dyDescent="0.3">
      <c r="A158" s="407"/>
      <c r="B158" s="399" t="s">
        <v>29</v>
      </c>
      <c r="C158" s="400" t="s">
        <v>806</v>
      </c>
      <c r="D158" s="401" t="s">
        <v>2</v>
      </c>
      <c r="E158" s="402" t="s">
        <v>808</v>
      </c>
      <c r="F158" s="403" t="s">
        <v>807</v>
      </c>
    </row>
    <row r="159" spans="1:6" s="172" customFormat="1" ht="15" x14ac:dyDescent="0.25">
      <c r="A159" s="218"/>
      <c r="B159" s="166" t="s">
        <v>151</v>
      </c>
      <c r="C159" s="189"/>
      <c r="D159" s="156"/>
      <c r="E159" s="171"/>
      <c r="F159" s="189"/>
    </row>
    <row r="160" spans="1:6" s="172" customFormat="1" ht="15" x14ac:dyDescent="0.25">
      <c r="A160" s="218"/>
      <c r="B160" s="166" t="s">
        <v>152</v>
      </c>
      <c r="C160" s="158"/>
      <c r="D160" s="156"/>
      <c r="E160" s="171"/>
      <c r="F160" s="158"/>
    </row>
    <row r="161" spans="1:6" s="172" customFormat="1" ht="15" x14ac:dyDescent="0.25">
      <c r="A161" s="218"/>
      <c r="B161" s="166" t="s">
        <v>153</v>
      </c>
      <c r="C161" s="158"/>
      <c r="D161" s="156"/>
      <c r="E161" s="171"/>
      <c r="F161" s="158"/>
    </row>
    <row r="162" spans="1:6" s="172" customFormat="1" ht="15" x14ac:dyDescent="0.25">
      <c r="A162" s="218"/>
      <c r="B162" s="166" t="s">
        <v>154</v>
      </c>
      <c r="C162" s="158"/>
      <c r="D162" s="156"/>
      <c r="E162" s="171"/>
      <c r="F162" s="158"/>
    </row>
    <row r="163" spans="1:6" s="172" customFormat="1" ht="15" x14ac:dyDescent="0.25">
      <c r="A163" s="218"/>
      <c r="B163" s="166"/>
      <c r="C163" s="158"/>
      <c r="D163" s="156"/>
      <c r="E163" s="171"/>
      <c r="F163" s="158"/>
    </row>
    <row r="164" spans="1:6" s="172" customFormat="1" ht="15" x14ac:dyDescent="0.25">
      <c r="A164" s="218"/>
      <c r="B164" s="166"/>
      <c r="C164" s="158"/>
      <c r="D164" s="156"/>
      <c r="E164" s="171"/>
      <c r="F164" s="158"/>
    </row>
    <row r="165" spans="1:6" s="172" customFormat="1" ht="15" x14ac:dyDescent="0.25">
      <c r="A165" s="218"/>
      <c r="B165" s="166"/>
      <c r="C165" s="158"/>
      <c r="D165" s="156"/>
      <c r="E165" s="171"/>
      <c r="F165" s="158"/>
    </row>
    <row r="166" spans="1:6" s="172" customFormat="1" ht="15" x14ac:dyDescent="0.25">
      <c r="A166" s="218"/>
      <c r="B166" s="166" t="s">
        <v>155</v>
      </c>
      <c r="C166" s="158"/>
      <c r="D166" s="156"/>
      <c r="E166" s="171"/>
      <c r="F166" s="158"/>
    </row>
    <row r="167" spans="1:6" s="172" customFormat="1" ht="15" x14ac:dyDescent="0.25">
      <c r="A167" s="218"/>
      <c r="B167" s="166" t="s">
        <v>156</v>
      </c>
      <c r="C167" s="158"/>
      <c r="D167" s="156"/>
      <c r="E167" s="171"/>
      <c r="F167" s="158"/>
    </row>
    <row r="168" spans="1:6" s="172" customFormat="1" ht="15" x14ac:dyDescent="0.25">
      <c r="A168" s="218"/>
      <c r="B168" s="166" t="s">
        <v>157</v>
      </c>
      <c r="C168" s="158"/>
      <c r="D168" s="156"/>
      <c r="E168" s="171"/>
      <c r="F168" s="158"/>
    </row>
    <row r="169" spans="1:6" s="172" customFormat="1" ht="15" x14ac:dyDescent="0.25">
      <c r="A169" s="218"/>
      <c r="B169" s="166" t="s">
        <v>158</v>
      </c>
      <c r="C169" s="158"/>
      <c r="D169" s="156"/>
      <c r="E169" s="171"/>
      <c r="F169" s="158"/>
    </row>
    <row r="170" spans="1:6" s="172" customFormat="1" ht="15" x14ac:dyDescent="0.25">
      <c r="A170" s="218"/>
      <c r="B170" s="166" t="s">
        <v>159</v>
      </c>
      <c r="C170" s="158"/>
      <c r="D170" s="156"/>
      <c r="E170" s="171"/>
      <c r="F170" s="158"/>
    </row>
    <row r="171" spans="1:6" s="172" customFormat="1" ht="15" x14ac:dyDescent="0.25">
      <c r="A171" s="218"/>
      <c r="B171" s="166" t="s">
        <v>160</v>
      </c>
      <c r="C171" s="158"/>
      <c r="D171" s="156"/>
      <c r="E171" s="171"/>
      <c r="F171" s="158"/>
    </row>
    <row r="172" spans="1:6" s="172" customFormat="1" ht="15" x14ac:dyDescent="0.25">
      <c r="A172" s="218"/>
      <c r="B172" s="166" t="s">
        <v>161</v>
      </c>
      <c r="C172" s="158"/>
      <c r="D172" s="156"/>
      <c r="E172" s="171"/>
      <c r="F172" s="158"/>
    </row>
    <row r="173" spans="1:6" s="172" customFormat="1" ht="15" x14ac:dyDescent="0.25">
      <c r="A173" s="218"/>
      <c r="B173" s="166"/>
      <c r="C173" s="158"/>
      <c r="D173" s="156"/>
      <c r="E173" s="171"/>
      <c r="F173" s="158"/>
    </row>
    <row r="174" spans="1:6" s="172" customFormat="1" ht="15" x14ac:dyDescent="0.25">
      <c r="A174" s="218"/>
      <c r="B174" s="166" t="s">
        <v>162</v>
      </c>
      <c r="C174" s="158"/>
      <c r="D174" s="156"/>
      <c r="E174" s="171"/>
      <c r="F174" s="158"/>
    </row>
    <row r="175" spans="1:6" s="172" customFormat="1" ht="15" x14ac:dyDescent="0.25">
      <c r="A175" s="218"/>
      <c r="B175" s="166" t="s">
        <v>164</v>
      </c>
      <c r="C175" s="158"/>
      <c r="D175" s="156"/>
      <c r="E175" s="171"/>
      <c r="F175" s="158"/>
    </row>
    <row r="176" spans="1:6" s="172" customFormat="1" ht="15" x14ac:dyDescent="0.25">
      <c r="A176" s="218"/>
      <c r="B176" s="166"/>
      <c r="C176" s="158"/>
      <c r="D176" s="156"/>
      <c r="E176" s="171"/>
      <c r="F176" s="158"/>
    </row>
    <row r="177" spans="1:6" s="172" customFormat="1" ht="15" x14ac:dyDescent="0.2">
      <c r="A177" s="232"/>
      <c r="B177" s="160"/>
      <c r="C177" s="158"/>
      <c r="D177" s="156"/>
      <c r="E177" s="171"/>
      <c r="F177" s="158"/>
    </row>
    <row r="178" spans="1:6" s="172" customFormat="1" ht="15" x14ac:dyDescent="0.25">
      <c r="A178" s="232" t="s">
        <v>165</v>
      </c>
      <c r="B178" s="213" t="s">
        <v>166</v>
      </c>
      <c r="C178" s="158"/>
      <c r="D178" s="156"/>
      <c r="E178" s="171"/>
      <c r="F178" s="158"/>
    </row>
    <row r="179" spans="1:6" s="172" customFormat="1" ht="15" x14ac:dyDescent="0.25">
      <c r="A179" s="218"/>
      <c r="B179" s="213" t="s">
        <v>167</v>
      </c>
      <c r="C179" s="158"/>
      <c r="D179" s="156"/>
      <c r="E179" s="171"/>
      <c r="F179" s="158"/>
    </row>
    <row r="180" spans="1:6" s="172" customFormat="1" ht="15" x14ac:dyDescent="0.25">
      <c r="A180" s="218"/>
      <c r="B180" s="166" t="s">
        <v>168</v>
      </c>
      <c r="C180" s="158"/>
      <c r="D180" s="156"/>
      <c r="E180" s="171"/>
      <c r="F180" s="158"/>
    </row>
    <row r="181" spans="1:6" s="172" customFormat="1" ht="15" x14ac:dyDescent="0.25">
      <c r="A181" s="218"/>
      <c r="B181" s="166" t="s">
        <v>169</v>
      </c>
      <c r="C181" s="158"/>
      <c r="D181" s="156"/>
      <c r="E181" s="171"/>
      <c r="F181" s="158"/>
    </row>
    <row r="182" spans="1:6" s="172" customFormat="1" ht="15" x14ac:dyDescent="0.25">
      <c r="A182" s="218"/>
      <c r="B182" s="166" t="s">
        <v>170</v>
      </c>
      <c r="C182" s="158"/>
      <c r="D182" s="156"/>
      <c r="E182" s="171"/>
      <c r="F182" s="158"/>
    </row>
    <row r="183" spans="1:6" s="172" customFormat="1" ht="15" x14ac:dyDescent="0.25">
      <c r="A183" s="218"/>
      <c r="B183" s="166" t="s">
        <v>171</v>
      </c>
      <c r="C183" s="158"/>
      <c r="D183" s="156"/>
      <c r="E183" s="171"/>
      <c r="F183" s="158"/>
    </row>
    <row r="184" spans="1:6" s="172" customFormat="1" ht="15" x14ac:dyDescent="0.25">
      <c r="A184" s="218"/>
      <c r="B184" s="166" t="s">
        <v>172</v>
      </c>
      <c r="C184" s="158">
        <v>75.14804440285495</v>
      </c>
      <c r="D184" s="215">
        <v>6.2399999999999997E-2</v>
      </c>
      <c r="E184" s="171">
        <f>C184*D184</f>
        <v>4.6892379707381489</v>
      </c>
      <c r="F184" s="158">
        <f>C184+E184</f>
        <v>79.837282373593098</v>
      </c>
    </row>
    <row r="185" spans="1:6" s="172" customFormat="1" ht="15" x14ac:dyDescent="0.25">
      <c r="A185" s="218"/>
      <c r="B185" s="166"/>
      <c r="C185" s="158"/>
      <c r="D185" s="215"/>
      <c r="E185" s="171"/>
      <c r="F185" s="158"/>
    </row>
    <row r="186" spans="1:6" s="172" customFormat="1" ht="15" x14ac:dyDescent="0.25">
      <c r="A186" s="218"/>
      <c r="B186" s="166" t="s">
        <v>173</v>
      </c>
      <c r="C186" s="158"/>
      <c r="D186" s="215"/>
      <c r="E186" s="171"/>
      <c r="F186" s="158"/>
    </row>
    <row r="187" spans="1:6" s="172" customFormat="1" ht="15" x14ac:dyDescent="0.25">
      <c r="A187" s="218"/>
      <c r="B187" s="166" t="s">
        <v>174</v>
      </c>
      <c r="C187" s="158"/>
      <c r="D187" s="215"/>
      <c r="E187" s="171"/>
      <c r="F187" s="158"/>
    </row>
    <row r="188" spans="1:6" s="172" customFormat="1" ht="15" x14ac:dyDescent="0.25">
      <c r="A188" s="218"/>
      <c r="B188" s="166" t="s">
        <v>175</v>
      </c>
      <c r="C188" s="158"/>
      <c r="D188" s="215"/>
      <c r="E188" s="171"/>
      <c r="F188" s="158"/>
    </row>
    <row r="189" spans="1:6" s="172" customFormat="1" ht="15" x14ac:dyDescent="0.25">
      <c r="A189" s="218"/>
      <c r="B189" s="166" t="s">
        <v>176</v>
      </c>
      <c r="C189" s="158"/>
      <c r="D189" s="215"/>
      <c r="E189" s="171"/>
      <c r="F189" s="158"/>
    </row>
    <row r="190" spans="1:6" s="172" customFormat="1" ht="15" x14ac:dyDescent="0.25">
      <c r="A190" s="220"/>
      <c r="B190" s="166" t="s">
        <v>177</v>
      </c>
      <c r="C190" s="158">
        <v>151.37308622476226</v>
      </c>
      <c r="D190" s="215">
        <v>6.2399999999999997E-2</v>
      </c>
      <c r="E190" s="171">
        <f>C190*D190</f>
        <v>9.4456805804251651</v>
      </c>
      <c r="F190" s="158">
        <f>C190+E190</f>
        <v>160.81876680518744</v>
      </c>
    </row>
    <row r="191" spans="1:6" s="114" customFormat="1" x14ac:dyDescent="0.2">
      <c r="A191" s="127"/>
      <c r="B191" s="111"/>
      <c r="C191" s="128"/>
      <c r="D191" s="112"/>
      <c r="E191" s="113"/>
      <c r="F191" s="128"/>
    </row>
    <row r="192" spans="1:6" s="114" customFormat="1" x14ac:dyDescent="0.2">
      <c r="A192" s="127"/>
      <c r="B192" s="117"/>
      <c r="C192" s="128"/>
      <c r="D192" s="112"/>
      <c r="E192" s="113"/>
      <c r="F192" s="128"/>
    </row>
    <row r="193" spans="1:6" s="114" customFormat="1" x14ac:dyDescent="0.2">
      <c r="A193" s="127"/>
      <c r="B193" s="117"/>
      <c r="C193" s="128"/>
      <c r="D193" s="112"/>
      <c r="E193" s="113"/>
      <c r="F193" s="128"/>
    </row>
    <row r="194" spans="1:6" s="114" customFormat="1" x14ac:dyDescent="0.2">
      <c r="A194" s="127"/>
      <c r="B194" s="117"/>
      <c r="C194" s="128"/>
      <c r="D194" s="112"/>
      <c r="E194" s="113"/>
      <c r="F194" s="128"/>
    </row>
    <row r="195" spans="1:6" s="114" customFormat="1" x14ac:dyDescent="0.2">
      <c r="A195" s="127"/>
      <c r="B195" s="124"/>
      <c r="C195" s="128"/>
      <c r="D195" s="112"/>
      <c r="E195" s="113"/>
      <c r="F195" s="128"/>
    </row>
    <row r="196" spans="1:6" s="114" customFormat="1" x14ac:dyDescent="0.2">
      <c r="A196" s="127"/>
      <c r="B196" s="117"/>
      <c r="C196" s="128"/>
      <c r="D196" s="112"/>
      <c r="E196" s="113"/>
      <c r="F196" s="128"/>
    </row>
    <row r="197" spans="1:6" s="114" customFormat="1" x14ac:dyDescent="0.2">
      <c r="A197" s="127"/>
      <c r="B197" s="111"/>
      <c r="C197" s="128"/>
      <c r="D197" s="112"/>
      <c r="E197" s="113"/>
      <c r="F197" s="128"/>
    </row>
    <row r="198" spans="1:6" s="114" customFormat="1" x14ac:dyDescent="0.2">
      <c r="A198" s="127"/>
      <c r="B198" s="117"/>
      <c r="C198" s="128"/>
      <c r="D198" s="112"/>
      <c r="E198" s="113"/>
      <c r="F198" s="128"/>
    </row>
    <row r="199" spans="1:6" s="114" customFormat="1" x14ac:dyDescent="0.2">
      <c r="A199" s="127"/>
      <c r="B199" s="117"/>
      <c r="C199" s="128"/>
      <c r="D199" s="112"/>
      <c r="E199" s="113"/>
      <c r="F199" s="128"/>
    </row>
    <row r="200" spans="1:6" s="114" customFormat="1" x14ac:dyDescent="0.2">
      <c r="A200" s="127"/>
      <c r="B200" s="117"/>
      <c r="C200" s="128"/>
      <c r="D200" s="112"/>
      <c r="E200" s="113"/>
      <c r="F200" s="128"/>
    </row>
    <row r="201" spans="1:6" s="114" customFormat="1" x14ac:dyDescent="0.2">
      <c r="A201" s="127"/>
      <c r="B201" s="125"/>
      <c r="C201" s="128"/>
      <c r="D201" s="112"/>
      <c r="E201" s="113"/>
      <c r="F201" s="128"/>
    </row>
    <row r="202" spans="1:6" s="114" customFormat="1" x14ac:dyDescent="0.2">
      <c r="A202" s="127"/>
      <c r="B202" s="111"/>
      <c r="C202" s="128"/>
      <c r="D202" s="112"/>
      <c r="E202" s="113"/>
      <c r="F202" s="128"/>
    </row>
    <row r="203" spans="1:6" s="114" customFormat="1" x14ac:dyDescent="0.2">
      <c r="A203" s="127"/>
      <c r="B203" s="117"/>
      <c r="C203" s="128"/>
      <c r="D203" s="112"/>
      <c r="E203" s="113"/>
      <c r="F203" s="128"/>
    </row>
    <row r="204" spans="1:6" s="114" customFormat="1" x14ac:dyDescent="0.2">
      <c r="A204" s="127"/>
      <c r="B204" s="117"/>
      <c r="C204" s="128"/>
      <c r="D204" s="112"/>
      <c r="E204" s="113"/>
      <c r="F204" s="128"/>
    </row>
    <row r="205" spans="1:6" s="114" customFormat="1" x14ac:dyDescent="0.2">
      <c r="A205" s="127"/>
      <c r="B205" s="123"/>
      <c r="C205" s="128"/>
      <c r="D205" s="112"/>
      <c r="E205" s="113"/>
      <c r="F205" s="128"/>
    </row>
    <row r="206" spans="1:6" s="114" customFormat="1" x14ac:dyDescent="0.2">
      <c r="A206" s="127"/>
      <c r="B206" s="111"/>
      <c r="C206" s="128"/>
      <c r="D206" s="112"/>
      <c r="E206" s="113"/>
      <c r="F206" s="128"/>
    </row>
    <row r="207" spans="1:6" s="114" customFormat="1" x14ac:dyDescent="0.2">
      <c r="A207" s="127"/>
      <c r="B207" s="117"/>
      <c r="C207" s="128"/>
      <c r="D207" s="112"/>
      <c r="E207" s="113"/>
      <c r="F207" s="128"/>
    </row>
    <row r="208" spans="1:6" s="114" customFormat="1" x14ac:dyDescent="0.2">
      <c r="A208" s="127"/>
      <c r="B208" s="117"/>
      <c r="C208" s="128"/>
      <c r="D208" s="112"/>
      <c r="E208" s="113"/>
      <c r="F208" s="128"/>
    </row>
    <row r="209" spans="1:6" s="114" customFormat="1" x14ac:dyDescent="0.2">
      <c r="A209" s="127"/>
      <c r="B209" s="123"/>
      <c r="C209" s="128"/>
      <c r="D209" s="112"/>
      <c r="E209" s="113"/>
      <c r="F209" s="128"/>
    </row>
    <row r="210" spans="1:6" s="114" customFormat="1" x14ac:dyDescent="0.2">
      <c r="A210" s="127"/>
      <c r="B210" s="111"/>
      <c r="C210" s="128"/>
      <c r="D210" s="112"/>
      <c r="E210" s="113"/>
      <c r="F210" s="128"/>
    </row>
    <row r="211" spans="1:6" s="114" customFormat="1" x14ac:dyDescent="0.2">
      <c r="A211" s="127"/>
      <c r="B211" s="117"/>
      <c r="C211" s="128"/>
      <c r="D211" s="112"/>
      <c r="E211" s="113"/>
      <c r="F211" s="128"/>
    </row>
    <row r="212" spans="1:6" s="114" customFormat="1" x14ac:dyDescent="0.2">
      <c r="A212" s="127"/>
      <c r="B212" s="117"/>
      <c r="C212" s="128"/>
      <c r="D212" s="112"/>
      <c r="E212" s="113"/>
      <c r="F212" s="128"/>
    </row>
    <row r="213" spans="1:6" s="114" customFormat="1" x14ac:dyDescent="0.2">
      <c r="A213" s="127"/>
      <c r="B213" s="126"/>
      <c r="C213" s="128"/>
      <c r="D213" s="112"/>
      <c r="E213" s="113"/>
      <c r="F213" s="128"/>
    </row>
    <row r="214" spans="1:6" s="114" customFormat="1" x14ac:dyDescent="0.2">
      <c r="A214" s="127"/>
      <c r="B214" s="111"/>
      <c r="C214" s="128"/>
      <c r="D214" s="112"/>
      <c r="E214" s="113"/>
      <c r="F214" s="128"/>
    </row>
    <row r="215" spans="1:6" s="114" customFormat="1" x14ac:dyDescent="0.2">
      <c r="A215" s="127"/>
      <c r="B215" s="117"/>
      <c r="C215" s="128"/>
      <c r="D215" s="112"/>
      <c r="E215" s="113"/>
      <c r="F215" s="128"/>
    </row>
    <row r="216" spans="1:6" s="114" customFormat="1" x14ac:dyDescent="0.2">
      <c r="A216" s="127"/>
      <c r="B216" s="122"/>
      <c r="C216" s="128"/>
      <c r="D216" s="112"/>
      <c r="E216" s="113"/>
      <c r="F216" s="128"/>
    </row>
    <row r="217" spans="1:6" s="114" customFormat="1" x14ac:dyDescent="0.2">
      <c r="A217" s="127"/>
      <c r="B217" s="123"/>
      <c r="C217" s="128"/>
      <c r="D217" s="112"/>
      <c r="E217" s="113"/>
      <c r="F217" s="128"/>
    </row>
    <row r="218" spans="1:6" s="114" customFormat="1" x14ac:dyDescent="0.2">
      <c r="A218" s="127"/>
      <c r="B218" s="111"/>
      <c r="C218" s="128"/>
      <c r="D218" s="112"/>
      <c r="E218" s="113"/>
      <c r="F218" s="128"/>
    </row>
    <row r="219" spans="1:6" s="114" customFormat="1" x14ac:dyDescent="0.2">
      <c r="A219" s="127"/>
      <c r="B219" s="117"/>
      <c r="C219" s="128"/>
      <c r="D219" s="112"/>
      <c r="E219" s="113"/>
      <c r="F219" s="128"/>
    </row>
    <row r="220" spans="1:6" s="114" customFormat="1" x14ac:dyDescent="0.2">
      <c r="A220" s="127"/>
      <c r="B220" s="117"/>
      <c r="C220" s="128"/>
      <c r="D220" s="112"/>
      <c r="E220" s="113"/>
      <c r="F220" s="128"/>
    </row>
    <row r="221" spans="1:6" s="114" customFormat="1" x14ac:dyDescent="0.2">
      <c r="A221" s="127"/>
      <c r="B221" s="117"/>
      <c r="C221" s="128"/>
      <c r="D221" s="112"/>
      <c r="E221" s="113"/>
      <c r="F221" s="128"/>
    </row>
    <row r="222" spans="1:6" s="114" customFormat="1" x14ac:dyDescent="0.2">
      <c r="A222" s="127"/>
      <c r="B222" s="123"/>
      <c r="C222" s="128"/>
      <c r="D222" s="112"/>
      <c r="E222" s="113"/>
      <c r="F222" s="128"/>
    </row>
    <row r="223" spans="1:6" s="114" customFormat="1" x14ac:dyDescent="0.2">
      <c r="A223" s="127"/>
      <c r="B223" s="111"/>
      <c r="C223" s="128"/>
      <c r="D223" s="112"/>
      <c r="E223" s="113"/>
      <c r="F223" s="128"/>
    </row>
    <row r="224" spans="1:6" s="114" customFormat="1" x14ac:dyDescent="0.2">
      <c r="A224" s="127"/>
      <c r="B224" s="117"/>
      <c r="C224" s="128"/>
      <c r="D224" s="112"/>
      <c r="E224" s="113"/>
      <c r="F224" s="128"/>
    </row>
    <row r="225" spans="1:6" s="114" customFormat="1" x14ac:dyDescent="0.2">
      <c r="A225" s="127"/>
      <c r="B225" s="117"/>
      <c r="C225" s="128"/>
      <c r="D225" s="112"/>
      <c r="E225" s="113"/>
      <c r="F225" s="128"/>
    </row>
    <row r="226" spans="1:6" s="114" customFormat="1" x14ac:dyDescent="0.2">
      <c r="A226" s="127"/>
      <c r="B226" s="117"/>
      <c r="C226" s="128"/>
      <c r="D226" s="112"/>
      <c r="E226" s="113"/>
      <c r="F226" s="128"/>
    </row>
    <row r="227" spans="1:6" s="114" customFormat="1" x14ac:dyDescent="0.2">
      <c r="A227" s="127"/>
      <c r="B227" s="123"/>
      <c r="C227" s="128"/>
      <c r="D227" s="112"/>
      <c r="E227" s="113"/>
      <c r="F227" s="128"/>
    </row>
    <row r="228" spans="1:6" s="114" customFormat="1" x14ac:dyDescent="0.2">
      <c r="A228" s="127"/>
      <c r="B228" s="111"/>
      <c r="C228" s="128"/>
      <c r="D228" s="112"/>
      <c r="E228" s="113"/>
      <c r="F228" s="128"/>
    </row>
    <row r="229" spans="1:6" s="114" customFormat="1" x14ac:dyDescent="0.2">
      <c r="A229" s="127"/>
      <c r="B229" s="117"/>
      <c r="C229" s="128"/>
      <c r="D229" s="112"/>
      <c r="E229" s="113"/>
      <c r="F229" s="128"/>
    </row>
    <row r="230" spans="1:6" s="114" customFormat="1" x14ac:dyDescent="0.2">
      <c r="A230" s="127"/>
      <c r="B230" s="117"/>
      <c r="C230" s="128"/>
      <c r="D230" s="112"/>
      <c r="E230" s="113"/>
      <c r="F230" s="128"/>
    </row>
    <row r="231" spans="1:6" s="114" customFormat="1" x14ac:dyDescent="0.2">
      <c r="A231" s="127"/>
      <c r="B231" s="117"/>
      <c r="C231" s="128"/>
      <c r="D231" s="112"/>
      <c r="E231" s="113"/>
      <c r="F231" s="128"/>
    </row>
    <row r="232" spans="1:6" s="114" customFormat="1" x14ac:dyDescent="0.2">
      <c r="A232" s="127"/>
      <c r="B232" s="123"/>
      <c r="C232" s="128"/>
      <c r="D232" s="112"/>
      <c r="E232" s="113"/>
      <c r="F232" s="128"/>
    </row>
    <row r="233" spans="1:6" s="114" customFormat="1" x14ac:dyDescent="0.2">
      <c r="A233" s="127"/>
      <c r="B233" s="111"/>
      <c r="C233" s="128"/>
      <c r="D233" s="112"/>
      <c r="E233" s="113"/>
      <c r="F233" s="128"/>
    </row>
    <row r="234" spans="1:6" s="114" customFormat="1" x14ac:dyDescent="0.2">
      <c r="A234" s="127"/>
      <c r="B234" s="117"/>
      <c r="C234" s="128"/>
      <c r="D234" s="112"/>
      <c r="E234" s="113"/>
      <c r="F234" s="128"/>
    </row>
    <row r="235" spans="1:6" s="114" customFormat="1" x14ac:dyDescent="0.2">
      <c r="A235" s="127"/>
      <c r="B235" s="117"/>
      <c r="C235" s="128"/>
      <c r="D235" s="112"/>
      <c r="E235" s="113"/>
      <c r="F235" s="128"/>
    </row>
    <row r="236" spans="1:6" s="114" customFormat="1" x14ac:dyDescent="0.2">
      <c r="A236" s="127"/>
      <c r="B236" s="123"/>
      <c r="C236" s="128"/>
      <c r="D236" s="112"/>
      <c r="E236" s="113"/>
      <c r="F236" s="128"/>
    </row>
    <row r="237" spans="1:6" s="114" customFormat="1" x14ac:dyDescent="0.2">
      <c r="A237" s="127"/>
      <c r="B237" s="111"/>
      <c r="C237" s="128"/>
      <c r="D237" s="112"/>
      <c r="E237" s="113"/>
      <c r="F237" s="128"/>
    </row>
    <row r="238" spans="1:6" s="114" customFormat="1" x14ac:dyDescent="0.2">
      <c r="A238" s="127"/>
      <c r="B238" s="117"/>
      <c r="C238" s="128"/>
      <c r="D238" s="112"/>
      <c r="E238" s="113"/>
      <c r="F238" s="128"/>
    </row>
    <row r="239" spans="1:6" s="114" customFormat="1" x14ac:dyDescent="0.2">
      <c r="A239" s="127"/>
      <c r="B239" s="117"/>
      <c r="C239" s="128"/>
      <c r="D239" s="112"/>
      <c r="E239" s="113"/>
      <c r="F239" s="128"/>
    </row>
    <row r="240" spans="1:6" s="114" customFormat="1" x14ac:dyDescent="0.2">
      <c r="A240" s="127"/>
      <c r="B240" s="123"/>
      <c r="C240" s="128"/>
      <c r="D240" s="112"/>
      <c r="E240" s="113"/>
      <c r="F240" s="128"/>
    </row>
    <row r="241" spans="1:6" s="114" customFormat="1" x14ac:dyDescent="0.2">
      <c r="A241" s="127"/>
      <c r="B241" s="111"/>
      <c r="C241" s="128"/>
      <c r="D241" s="112"/>
      <c r="E241" s="113"/>
      <c r="F241" s="128"/>
    </row>
    <row r="242" spans="1:6" s="114" customFormat="1" x14ac:dyDescent="0.2">
      <c r="A242" s="127"/>
      <c r="B242" s="117"/>
      <c r="C242" s="128"/>
      <c r="D242" s="112"/>
      <c r="E242" s="113"/>
      <c r="F242" s="128"/>
    </row>
    <row r="243" spans="1:6" s="114" customFormat="1" x14ac:dyDescent="0.2">
      <c r="A243" s="127"/>
      <c r="B243" s="117"/>
      <c r="C243" s="128"/>
      <c r="D243" s="112"/>
      <c r="E243" s="113"/>
      <c r="F243" s="128"/>
    </row>
    <row r="244" spans="1:6" s="114" customFormat="1" x14ac:dyDescent="0.2">
      <c r="A244" s="127"/>
      <c r="B244" s="123"/>
      <c r="C244" s="128"/>
      <c r="D244" s="112"/>
      <c r="E244" s="113"/>
      <c r="F244" s="128"/>
    </row>
    <row r="245" spans="1:6" s="114" customFormat="1" x14ac:dyDescent="0.2">
      <c r="A245" s="127"/>
      <c r="B245" s="111"/>
      <c r="C245" s="128"/>
      <c r="D245" s="112"/>
      <c r="E245" s="113"/>
      <c r="F245" s="128"/>
    </row>
    <row r="246" spans="1:6" s="114" customFormat="1" x14ac:dyDescent="0.2">
      <c r="A246" s="127"/>
      <c r="B246" s="117"/>
      <c r="C246" s="128"/>
      <c r="D246" s="112"/>
      <c r="E246" s="113"/>
      <c r="F246" s="128"/>
    </row>
    <row r="247" spans="1:6" s="114" customFormat="1" x14ac:dyDescent="0.2">
      <c r="A247" s="127"/>
      <c r="B247" s="117"/>
      <c r="C247" s="128"/>
      <c r="D247" s="112"/>
      <c r="E247" s="113"/>
      <c r="F247" s="128"/>
    </row>
    <row r="248" spans="1:6" s="114" customFormat="1" x14ac:dyDescent="0.2">
      <c r="A248" s="127"/>
      <c r="B248" s="123"/>
      <c r="C248" s="128"/>
      <c r="D248" s="112"/>
      <c r="E248" s="113"/>
      <c r="F248" s="128"/>
    </row>
    <row r="249" spans="1:6" s="114" customFormat="1" x14ac:dyDescent="0.2">
      <c r="A249" s="127"/>
      <c r="B249" s="111"/>
      <c r="C249" s="128"/>
      <c r="D249" s="112"/>
      <c r="E249" s="113"/>
      <c r="F249" s="128"/>
    </row>
    <row r="250" spans="1:6" s="114" customFormat="1" x14ac:dyDescent="0.2">
      <c r="A250" s="127"/>
      <c r="B250" s="117"/>
      <c r="C250" s="128"/>
      <c r="D250" s="112"/>
      <c r="E250" s="113"/>
      <c r="F250" s="128"/>
    </row>
    <row r="251" spans="1:6" s="114" customFormat="1" x14ac:dyDescent="0.2">
      <c r="A251" s="127"/>
      <c r="B251" s="117"/>
      <c r="C251" s="128"/>
      <c r="D251" s="112"/>
      <c r="E251" s="113"/>
      <c r="F251" s="128"/>
    </row>
    <row r="252" spans="1:6" s="114" customFormat="1" x14ac:dyDescent="0.2">
      <c r="A252" s="127"/>
      <c r="B252" s="123"/>
      <c r="C252" s="128"/>
      <c r="D252" s="112"/>
      <c r="E252" s="113"/>
      <c r="F252" s="128"/>
    </row>
    <row r="253" spans="1:6" s="114" customFormat="1" x14ac:dyDescent="0.2">
      <c r="A253" s="127"/>
      <c r="B253" s="111"/>
      <c r="C253" s="128"/>
      <c r="D253" s="112"/>
      <c r="E253" s="113"/>
      <c r="F253" s="128"/>
    </row>
    <row r="254" spans="1:6" s="114" customFormat="1" x14ac:dyDescent="0.2">
      <c r="A254" s="127"/>
      <c r="B254" s="117"/>
      <c r="C254" s="128"/>
      <c r="D254" s="112"/>
      <c r="E254" s="113"/>
      <c r="F254" s="128"/>
    </row>
    <row r="255" spans="1:6" s="114" customFormat="1" x14ac:dyDescent="0.2">
      <c r="A255" s="127"/>
      <c r="B255" s="117"/>
      <c r="C255" s="128"/>
      <c r="D255" s="112"/>
      <c r="E255" s="113"/>
      <c r="F255" s="128"/>
    </row>
    <row r="256" spans="1:6" s="114" customFormat="1" x14ac:dyDescent="0.2">
      <c r="A256" s="127"/>
      <c r="B256" s="117"/>
      <c r="C256" s="128"/>
      <c r="D256" s="112"/>
      <c r="E256" s="113"/>
      <c r="F256" s="128"/>
    </row>
    <row r="257" spans="1:6" s="114" customFormat="1" x14ac:dyDescent="0.2">
      <c r="A257" s="127"/>
      <c r="B257" s="123"/>
      <c r="C257" s="128"/>
      <c r="D257" s="112"/>
      <c r="E257" s="113"/>
      <c r="F257" s="128"/>
    </row>
    <row r="258" spans="1:6" s="114" customFormat="1" x14ac:dyDescent="0.2">
      <c r="A258" s="127"/>
      <c r="B258" s="111"/>
      <c r="C258" s="128"/>
      <c r="D258" s="112"/>
      <c r="E258" s="113"/>
      <c r="F258" s="128"/>
    </row>
    <row r="259" spans="1:6" s="114" customFormat="1" x14ac:dyDescent="0.2">
      <c r="A259" s="127"/>
      <c r="B259" s="117"/>
      <c r="C259" s="128"/>
      <c r="D259" s="112"/>
      <c r="E259" s="113"/>
      <c r="F259" s="128"/>
    </row>
    <row r="260" spans="1:6" s="114" customFormat="1" x14ac:dyDescent="0.2">
      <c r="A260" s="127"/>
      <c r="B260" s="117"/>
      <c r="C260" s="128"/>
      <c r="D260" s="112"/>
      <c r="E260" s="113"/>
      <c r="F260" s="128"/>
    </row>
    <row r="261" spans="1:6" s="114" customFormat="1" x14ac:dyDescent="0.2">
      <c r="A261" s="127"/>
      <c r="B261" s="117"/>
      <c r="C261" s="128"/>
      <c r="D261" s="112"/>
      <c r="E261" s="113"/>
      <c r="F261" s="128"/>
    </row>
    <row r="262" spans="1:6" s="114" customFormat="1" x14ac:dyDescent="0.2">
      <c r="A262" s="127"/>
      <c r="B262" s="123"/>
      <c r="C262" s="128"/>
      <c r="D262" s="112"/>
      <c r="E262" s="113"/>
      <c r="F262" s="128"/>
    </row>
    <row r="263" spans="1:6" s="114" customFormat="1" x14ac:dyDescent="0.2">
      <c r="A263" s="127"/>
      <c r="B263" s="111"/>
      <c r="C263" s="128"/>
      <c r="D263" s="112"/>
      <c r="E263" s="113"/>
      <c r="F263" s="128"/>
    </row>
    <row r="264" spans="1:6" s="114" customFormat="1" x14ac:dyDescent="0.2">
      <c r="A264" s="127"/>
      <c r="B264" s="117"/>
      <c r="C264" s="128"/>
      <c r="D264" s="112"/>
      <c r="E264" s="113"/>
      <c r="F264" s="128"/>
    </row>
    <row r="265" spans="1:6" s="114" customFormat="1" x14ac:dyDescent="0.2">
      <c r="A265" s="127"/>
      <c r="B265" s="117"/>
      <c r="C265" s="128"/>
      <c r="D265" s="112"/>
      <c r="E265" s="113"/>
      <c r="F265" s="128"/>
    </row>
    <row r="266" spans="1:6" s="114" customFormat="1" x14ac:dyDescent="0.2">
      <c r="A266" s="127"/>
      <c r="B266" s="117"/>
      <c r="C266" s="128"/>
      <c r="D266" s="112"/>
      <c r="E266" s="113"/>
      <c r="F266" s="128"/>
    </row>
    <row r="267" spans="1:6" s="114" customFormat="1" x14ac:dyDescent="0.2">
      <c r="A267" s="127"/>
      <c r="B267" s="125"/>
      <c r="C267" s="128"/>
      <c r="D267" s="112"/>
      <c r="E267" s="113"/>
      <c r="F267" s="128"/>
    </row>
    <row r="268" spans="1:6" s="114" customFormat="1" x14ac:dyDescent="0.2">
      <c r="A268" s="127"/>
      <c r="B268" s="125"/>
      <c r="C268" s="128"/>
      <c r="D268" s="112"/>
      <c r="E268" s="113"/>
      <c r="F268" s="128"/>
    </row>
    <row r="269" spans="1:6" s="114" customFormat="1" x14ac:dyDescent="0.2">
      <c r="A269" s="127"/>
      <c r="B269" s="118"/>
      <c r="C269" s="128"/>
      <c r="D269" s="112"/>
      <c r="E269" s="113"/>
      <c r="F269" s="128"/>
    </row>
    <row r="270" spans="1:6" s="114" customFormat="1" x14ac:dyDescent="0.2">
      <c r="A270" s="127"/>
      <c r="B270" s="125"/>
      <c r="C270" s="128"/>
      <c r="D270" s="112"/>
      <c r="E270" s="113"/>
      <c r="F270" s="128"/>
    </row>
    <row r="271" spans="1:6" s="114" customFormat="1" x14ac:dyDescent="0.2">
      <c r="A271" s="127"/>
      <c r="B271" s="125"/>
      <c r="C271" s="128"/>
      <c r="D271" s="112"/>
      <c r="E271" s="113"/>
      <c r="F271" s="128"/>
    </row>
    <row r="272" spans="1:6" s="114" customFormat="1" x14ac:dyDescent="0.2">
      <c r="A272" s="237"/>
      <c r="B272" s="125"/>
      <c r="C272" s="128"/>
      <c r="D272" s="112"/>
      <c r="E272" s="113"/>
      <c r="F272" s="128"/>
    </row>
    <row r="273" spans="1:6" s="114" customFormat="1" x14ac:dyDescent="0.2">
      <c r="A273" s="127"/>
      <c r="B273" s="125"/>
      <c r="C273" s="128"/>
      <c r="D273" s="112"/>
      <c r="E273" s="113"/>
      <c r="F273" s="128"/>
    </row>
    <row r="274" spans="1:6" s="114" customFormat="1" x14ac:dyDescent="0.2">
      <c r="A274" s="237"/>
      <c r="B274" s="118"/>
      <c r="C274" s="128"/>
      <c r="D274" s="112"/>
      <c r="E274" s="113"/>
      <c r="F274" s="128"/>
    </row>
    <row r="275" spans="1:6" s="114" customFormat="1" x14ac:dyDescent="0.2">
      <c r="A275" s="127"/>
      <c r="B275" s="320"/>
      <c r="C275" s="128"/>
      <c r="D275" s="112"/>
      <c r="E275" s="113"/>
      <c r="F275" s="128"/>
    </row>
    <row r="276" spans="1:6" s="114" customFormat="1" x14ac:dyDescent="0.2">
      <c r="A276" s="127"/>
      <c r="B276" s="320"/>
      <c r="C276" s="128"/>
      <c r="D276" s="112"/>
      <c r="E276" s="113"/>
      <c r="F276" s="128"/>
    </row>
    <row r="277" spans="1:6" s="114" customFormat="1" x14ac:dyDescent="0.2">
      <c r="A277" s="237"/>
      <c r="B277" s="125"/>
      <c r="C277" s="128"/>
      <c r="D277" s="112"/>
      <c r="E277" s="113"/>
      <c r="F277" s="128"/>
    </row>
    <row r="278" spans="1:6" s="114" customFormat="1" x14ac:dyDescent="0.2">
      <c r="A278" s="127"/>
      <c r="B278" s="125"/>
      <c r="C278" s="128"/>
      <c r="D278" s="112"/>
      <c r="E278" s="113"/>
      <c r="F278" s="128"/>
    </row>
    <row r="279" spans="1:6" s="114" customFormat="1" x14ac:dyDescent="0.2">
      <c r="A279" s="237"/>
      <c r="B279" s="125"/>
      <c r="C279" s="128"/>
      <c r="D279" s="112"/>
      <c r="E279" s="113"/>
      <c r="F279" s="128"/>
    </row>
    <row r="280" spans="1:6" s="114" customFormat="1" x14ac:dyDescent="0.2">
      <c r="A280" s="127"/>
      <c r="B280" s="125"/>
      <c r="C280" s="128"/>
      <c r="D280" s="112"/>
      <c r="E280" s="113"/>
      <c r="F280" s="128"/>
    </row>
    <row r="281" spans="1:6" s="114" customFormat="1" x14ac:dyDescent="0.2">
      <c r="A281" s="127"/>
      <c r="B281" s="125"/>
      <c r="C281" s="128"/>
      <c r="D281" s="112"/>
      <c r="E281" s="113"/>
      <c r="F281" s="128"/>
    </row>
    <row r="282" spans="1:6" s="114" customFormat="1" x14ac:dyDescent="0.2">
      <c r="A282" s="127"/>
      <c r="B282" s="125"/>
      <c r="C282" s="128"/>
      <c r="D282" s="112"/>
      <c r="E282" s="113"/>
      <c r="F282" s="128"/>
    </row>
    <row r="283" spans="1:6" s="114" customFormat="1" x14ac:dyDescent="0.2">
      <c r="A283" s="127"/>
      <c r="B283" s="125"/>
      <c r="C283" s="128"/>
      <c r="D283" s="112"/>
      <c r="E283" s="113"/>
      <c r="F283" s="128"/>
    </row>
    <row r="284" spans="1:6" s="114" customFormat="1" x14ac:dyDescent="0.2">
      <c r="A284" s="127"/>
      <c r="B284" s="125"/>
      <c r="C284" s="128"/>
      <c r="D284" s="112"/>
      <c r="E284" s="113"/>
      <c r="F284" s="128"/>
    </row>
    <row r="285" spans="1:6" s="114" customFormat="1" x14ac:dyDescent="0.2">
      <c r="A285" s="127"/>
      <c r="B285" s="320"/>
      <c r="C285" s="128"/>
      <c r="D285" s="112"/>
      <c r="E285" s="113"/>
      <c r="F285" s="128"/>
    </row>
    <row r="286" spans="1:6" s="114" customFormat="1" x14ac:dyDescent="0.2">
      <c r="A286" s="236"/>
      <c r="B286" s="125"/>
      <c r="C286" s="128"/>
      <c r="D286" s="112"/>
      <c r="E286" s="113"/>
      <c r="F286" s="128"/>
    </row>
    <row r="287" spans="1:6" s="114" customFormat="1" x14ac:dyDescent="0.2">
      <c r="A287" s="236"/>
      <c r="B287" s="320"/>
      <c r="C287" s="128"/>
      <c r="D287" s="112"/>
      <c r="E287" s="113"/>
      <c r="F287" s="128"/>
    </row>
    <row r="288" spans="1:6" s="114" customFormat="1" x14ac:dyDescent="0.2">
      <c r="A288" s="236"/>
      <c r="B288" s="320"/>
      <c r="C288" s="128"/>
      <c r="D288" s="112"/>
      <c r="E288" s="113"/>
      <c r="F288" s="128"/>
    </row>
    <row r="289" spans="1:6" s="114" customFormat="1" x14ac:dyDescent="0.2">
      <c r="A289" s="236"/>
      <c r="B289" s="125"/>
      <c r="C289" s="128"/>
      <c r="D289" s="112"/>
      <c r="E289" s="113"/>
      <c r="F289" s="128"/>
    </row>
    <row r="290" spans="1:6" s="114" customFormat="1" x14ac:dyDescent="0.2">
      <c r="A290" s="236"/>
      <c r="B290" s="320"/>
      <c r="C290" s="128"/>
      <c r="D290" s="112"/>
      <c r="E290" s="113"/>
      <c r="F290" s="128"/>
    </row>
    <row r="291" spans="1:6" s="114" customFormat="1" x14ac:dyDescent="0.2">
      <c r="A291" s="236"/>
      <c r="B291" s="125"/>
      <c r="C291" s="128"/>
      <c r="D291" s="112"/>
      <c r="E291" s="113"/>
      <c r="F291" s="128"/>
    </row>
    <row r="292" spans="1:6" s="114" customFormat="1" x14ac:dyDescent="0.2">
      <c r="A292" s="236"/>
      <c r="B292" s="320"/>
      <c r="C292" s="128"/>
      <c r="D292" s="112"/>
      <c r="E292" s="113"/>
      <c r="F292" s="128"/>
    </row>
    <row r="293" spans="1:6" s="114" customFormat="1" x14ac:dyDescent="0.2">
      <c r="A293" s="236"/>
      <c r="B293" s="125"/>
      <c r="C293" s="128"/>
      <c r="D293" s="112"/>
      <c r="E293" s="113"/>
      <c r="F293" s="128"/>
    </row>
    <row r="294" spans="1:6" s="114" customFormat="1" x14ac:dyDescent="0.2">
      <c r="A294" s="236"/>
      <c r="B294" s="320"/>
      <c r="C294" s="128"/>
      <c r="D294" s="112"/>
      <c r="E294" s="113"/>
      <c r="F294" s="128"/>
    </row>
    <row r="295" spans="1:6" s="114" customFormat="1" x14ac:dyDescent="0.2">
      <c r="A295" s="236"/>
      <c r="B295" s="320"/>
      <c r="C295" s="128"/>
      <c r="D295" s="112"/>
      <c r="E295" s="113"/>
      <c r="F295" s="128"/>
    </row>
    <row r="296" spans="1:6" s="114" customFormat="1" x14ac:dyDescent="0.2">
      <c r="A296" s="236"/>
      <c r="B296" s="125"/>
      <c r="C296" s="128"/>
      <c r="D296" s="112"/>
      <c r="E296" s="113"/>
      <c r="F296" s="128"/>
    </row>
    <row r="297" spans="1:6" s="114" customFormat="1" x14ac:dyDescent="0.2">
      <c r="A297" s="236"/>
      <c r="B297" s="320"/>
      <c r="C297" s="128"/>
      <c r="D297" s="112"/>
      <c r="E297" s="113"/>
      <c r="F297" s="128"/>
    </row>
    <row r="298" spans="1:6" s="114" customFormat="1" x14ac:dyDescent="0.2">
      <c r="A298" s="236"/>
      <c r="B298" s="125"/>
      <c r="C298" s="128"/>
      <c r="D298" s="112"/>
      <c r="E298" s="113"/>
      <c r="F298" s="128"/>
    </row>
    <row r="299" spans="1:6" s="114" customFormat="1" x14ac:dyDescent="0.2">
      <c r="A299" s="236"/>
      <c r="B299" s="320"/>
      <c r="C299" s="128"/>
      <c r="D299" s="112"/>
      <c r="E299" s="113"/>
      <c r="F299" s="128"/>
    </row>
    <row r="300" spans="1:6" s="114" customFormat="1" x14ac:dyDescent="0.2">
      <c r="A300" s="236"/>
      <c r="B300" s="125"/>
      <c r="C300" s="128"/>
      <c r="D300" s="112"/>
      <c r="E300" s="113"/>
      <c r="F300" s="128"/>
    </row>
    <row r="301" spans="1:6" s="114" customFormat="1" x14ac:dyDescent="0.2">
      <c r="A301" s="236"/>
      <c r="B301" s="320"/>
      <c r="C301" s="128"/>
      <c r="D301" s="112"/>
      <c r="E301" s="113"/>
      <c r="F301" s="128"/>
    </row>
    <row r="302" spans="1:6" s="114" customFormat="1" x14ac:dyDescent="0.2">
      <c r="A302" s="236"/>
      <c r="B302" s="125"/>
      <c r="C302" s="128"/>
      <c r="D302" s="112"/>
      <c r="E302" s="113"/>
      <c r="F302" s="128"/>
    </row>
    <row r="303" spans="1:6" s="114" customFormat="1" x14ac:dyDescent="0.2">
      <c r="A303" s="236"/>
      <c r="B303" s="125"/>
      <c r="C303" s="128"/>
      <c r="D303" s="112"/>
      <c r="E303" s="113"/>
      <c r="F303" s="128"/>
    </row>
    <row r="304" spans="1:6" s="114" customFormat="1" x14ac:dyDescent="0.2">
      <c r="A304" s="236"/>
      <c r="B304" s="125"/>
      <c r="C304" s="128"/>
      <c r="D304" s="112"/>
      <c r="E304" s="113"/>
      <c r="F304" s="128"/>
    </row>
    <row r="305" spans="1:6" s="114" customFormat="1" x14ac:dyDescent="0.2">
      <c r="A305" s="236"/>
      <c r="B305" s="320"/>
      <c r="C305" s="128"/>
      <c r="D305" s="112"/>
      <c r="E305" s="113"/>
      <c r="F305" s="128"/>
    </row>
    <row r="306" spans="1:6" s="114" customFormat="1" x14ac:dyDescent="0.2">
      <c r="A306" s="236"/>
      <c r="B306" s="125"/>
      <c r="C306" s="128"/>
      <c r="D306" s="112"/>
      <c r="E306" s="113"/>
      <c r="F306" s="128"/>
    </row>
    <row r="307" spans="1:6" s="114" customFormat="1" x14ac:dyDescent="0.2">
      <c r="A307" s="236"/>
      <c r="B307" s="320"/>
      <c r="C307" s="128"/>
      <c r="D307" s="112"/>
      <c r="E307" s="113"/>
      <c r="F307" s="128"/>
    </row>
    <row r="308" spans="1:6" s="114" customFormat="1" x14ac:dyDescent="0.2">
      <c r="A308" s="236"/>
      <c r="B308" s="125"/>
      <c r="C308" s="128"/>
      <c r="D308" s="112"/>
      <c r="E308" s="113"/>
      <c r="F308" s="128"/>
    </row>
    <row r="309" spans="1:6" s="114" customFormat="1" x14ac:dyDescent="0.2">
      <c r="A309" s="236"/>
      <c r="B309" s="320"/>
      <c r="C309" s="128"/>
      <c r="D309" s="112"/>
      <c r="E309" s="113"/>
      <c r="F309" s="128"/>
    </row>
    <row r="310" spans="1:6" s="114" customFormat="1" x14ac:dyDescent="0.2">
      <c r="A310" s="236"/>
      <c r="B310" s="125"/>
      <c r="C310" s="128"/>
      <c r="D310" s="112"/>
      <c r="E310" s="113"/>
      <c r="F310" s="128"/>
    </row>
    <row r="311" spans="1:6" s="114" customFormat="1" x14ac:dyDescent="0.2">
      <c r="A311" s="236"/>
      <c r="B311" s="125"/>
      <c r="C311" s="128"/>
      <c r="D311" s="112"/>
      <c r="E311" s="113"/>
      <c r="F311" s="128"/>
    </row>
    <row r="312" spans="1:6" s="114" customFormat="1" x14ac:dyDescent="0.2">
      <c r="A312" s="236"/>
      <c r="B312" s="320"/>
      <c r="C312" s="128"/>
      <c r="D312" s="112"/>
      <c r="E312" s="113"/>
      <c r="F312" s="128"/>
    </row>
    <row r="313" spans="1:6" s="114" customFormat="1" x14ac:dyDescent="0.2">
      <c r="A313" s="236"/>
      <c r="B313" s="320"/>
      <c r="C313" s="128"/>
      <c r="D313" s="112"/>
      <c r="E313" s="113"/>
      <c r="F313" s="128"/>
    </row>
    <row r="314" spans="1:6" s="114" customFormat="1" x14ac:dyDescent="0.2">
      <c r="A314" s="236"/>
      <c r="B314" s="125"/>
      <c r="C314" s="128"/>
      <c r="D314" s="112"/>
      <c r="E314" s="113"/>
      <c r="F314" s="128"/>
    </row>
    <row r="315" spans="1:6" s="114" customFormat="1" x14ac:dyDescent="0.2">
      <c r="A315" s="236"/>
      <c r="B315" s="125"/>
      <c r="C315" s="128"/>
      <c r="D315" s="112"/>
      <c r="E315" s="113"/>
      <c r="F315" s="128"/>
    </row>
    <row r="316" spans="1:6" s="114" customFormat="1" x14ac:dyDescent="0.2">
      <c r="A316" s="236"/>
      <c r="B316" s="125"/>
      <c r="C316" s="128"/>
      <c r="D316" s="112"/>
      <c r="E316" s="113"/>
      <c r="F316" s="128"/>
    </row>
    <row r="317" spans="1:6" s="114" customFormat="1" x14ac:dyDescent="0.2">
      <c r="A317" s="236"/>
      <c r="B317" s="125"/>
      <c r="C317" s="128"/>
      <c r="D317" s="112"/>
      <c r="E317" s="113"/>
      <c r="F317" s="128"/>
    </row>
    <row r="318" spans="1:6" s="114" customFormat="1" x14ac:dyDescent="0.2">
      <c r="A318" s="236"/>
      <c r="B318" s="125"/>
      <c r="C318" s="128"/>
      <c r="D318" s="112"/>
      <c r="E318" s="113"/>
      <c r="F318" s="128"/>
    </row>
    <row r="319" spans="1:6" s="114" customFormat="1" x14ac:dyDescent="0.2">
      <c r="A319" s="127"/>
      <c r="B319" s="125"/>
      <c r="C319" s="128"/>
      <c r="D319" s="112"/>
      <c r="E319" s="113"/>
      <c r="F319" s="128"/>
    </row>
    <row r="320" spans="1:6" s="114" customFormat="1" x14ac:dyDescent="0.2">
      <c r="A320" s="127"/>
      <c r="B320" s="125"/>
      <c r="C320" s="128"/>
      <c r="D320" s="112"/>
      <c r="E320" s="113"/>
      <c r="F320" s="128"/>
    </row>
    <row r="321" spans="1:6" s="114" customFormat="1" x14ac:dyDescent="0.2">
      <c r="A321" s="127"/>
      <c r="B321" s="125"/>
      <c r="C321" s="128"/>
      <c r="D321" s="112"/>
      <c r="E321" s="113"/>
      <c r="F321" s="128"/>
    </row>
    <row r="322" spans="1:6" s="114" customFormat="1" x14ac:dyDescent="0.2">
      <c r="A322" s="127"/>
      <c r="B322" s="125"/>
      <c r="C322" s="128"/>
      <c r="D322" s="112"/>
      <c r="E322" s="113"/>
      <c r="F322" s="128"/>
    </row>
    <row r="323" spans="1:6" s="114" customFormat="1" x14ac:dyDescent="0.2">
      <c r="A323" s="127"/>
      <c r="B323" s="125"/>
      <c r="C323" s="128"/>
      <c r="D323" s="112"/>
      <c r="E323" s="113"/>
      <c r="F323" s="128"/>
    </row>
    <row r="324" spans="1:6" s="114" customFormat="1" x14ac:dyDescent="0.2">
      <c r="A324" s="127"/>
      <c r="B324" s="125"/>
      <c r="C324" s="128"/>
      <c r="D324" s="112"/>
      <c r="E324" s="113"/>
      <c r="F324" s="128"/>
    </row>
    <row r="325" spans="1:6" s="114" customFormat="1" x14ac:dyDescent="0.2">
      <c r="A325" s="127"/>
      <c r="B325" s="125"/>
      <c r="C325" s="128"/>
      <c r="D325" s="112"/>
      <c r="E325" s="113"/>
      <c r="F325" s="128"/>
    </row>
    <row r="326" spans="1:6" s="114" customFormat="1" x14ac:dyDescent="0.2">
      <c r="A326" s="127"/>
      <c r="B326" s="125"/>
      <c r="C326" s="128"/>
      <c r="D326" s="112"/>
      <c r="E326" s="113"/>
      <c r="F326" s="128"/>
    </row>
    <row r="327" spans="1:6" s="114" customFormat="1" x14ac:dyDescent="0.2">
      <c r="A327" s="127"/>
      <c r="B327" s="125"/>
      <c r="C327" s="128"/>
      <c r="D327" s="112"/>
      <c r="E327" s="113"/>
      <c r="F327" s="128"/>
    </row>
    <row r="328" spans="1:6" s="114" customFormat="1" x14ac:dyDescent="0.2">
      <c r="A328" s="127"/>
      <c r="B328" s="125"/>
      <c r="C328" s="128"/>
      <c r="D328" s="112"/>
      <c r="E328" s="113"/>
      <c r="F328" s="128"/>
    </row>
    <row r="329" spans="1:6" s="114" customFormat="1" x14ac:dyDescent="0.2">
      <c r="A329" s="127"/>
      <c r="B329" s="125"/>
      <c r="C329" s="128"/>
      <c r="D329" s="112"/>
      <c r="E329" s="113"/>
      <c r="F329" s="128"/>
    </row>
    <row r="330" spans="1:6" s="114" customFormat="1" x14ac:dyDescent="0.2">
      <c r="A330" s="127"/>
      <c r="B330" s="125"/>
      <c r="C330" s="128"/>
      <c r="D330" s="112"/>
      <c r="E330" s="113"/>
      <c r="F330" s="128"/>
    </row>
    <row r="331" spans="1:6" s="114" customFormat="1" x14ac:dyDescent="0.2">
      <c r="A331" s="127"/>
      <c r="B331" s="125"/>
      <c r="C331" s="128"/>
      <c r="D331" s="112"/>
      <c r="E331" s="113"/>
      <c r="F331" s="128"/>
    </row>
    <row r="332" spans="1:6" s="114" customFormat="1" x14ac:dyDescent="0.2">
      <c r="A332" s="127"/>
      <c r="B332" s="125"/>
      <c r="C332" s="128"/>
      <c r="D332" s="112"/>
      <c r="E332" s="113"/>
      <c r="F332" s="128"/>
    </row>
    <row r="333" spans="1:6" s="114" customFormat="1" x14ac:dyDescent="0.2">
      <c r="A333" s="127"/>
      <c r="B333" s="125"/>
      <c r="C333" s="128"/>
      <c r="D333" s="112"/>
      <c r="E333" s="113"/>
      <c r="F333" s="128"/>
    </row>
    <row r="334" spans="1:6" s="114" customFormat="1" x14ac:dyDescent="0.2">
      <c r="A334" s="127"/>
      <c r="B334" s="125"/>
      <c r="C334" s="128"/>
      <c r="D334" s="112"/>
      <c r="E334" s="113"/>
      <c r="F334" s="128"/>
    </row>
    <row r="335" spans="1:6" s="114" customFormat="1" x14ac:dyDescent="0.2">
      <c r="A335" s="127"/>
      <c r="B335" s="125"/>
      <c r="C335" s="128"/>
      <c r="D335" s="112"/>
      <c r="E335" s="113"/>
      <c r="F335" s="128"/>
    </row>
    <row r="336" spans="1:6" s="114" customFormat="1" x14ac:dyDescent="0.2">
      <c r="A336" s="127"/>
      <c r="B336" s="125"/>
      <c r="C336" s="128"/>
      <c r="D336" s="112"/>
      <c r="E336" s="113"/>
      <c r="F336" s="128"/>
    </row>
    <row r="337" spans="1:6" s="114" customFormat="1" x14ac:dyDescent="0.2">
      <c r="A337" s="127"/>
      <c r="B337" s="125"/>
      <c r="C337" s="128"/>
      <c r="D337" s="112"/>
      <c r="E337" s="113"/>
      <c r="F337" s="128"/>
    </row>
    <row r="338" spans="1:6" s="114" customFormat="1" x14ac:dyDescent="0.2">
      <c r="A338" s="127"/>
      <c r="B338" s="125"/>
      <c r="C338" s="128"/>
      <c r="D338" s="112"/>
      <c r="E338" s="113"/>
      <c r="F338" s="128"/>
    </row>
    <row r="339" spans="1:6" s="114" customFormat="1" x14ac:dyDescent="0.2">
      <c r="A339" s="127"/>
      <c r="B339" s="125"/>
      <c r="C339" s="128"/>
      <c r="D339" s="112"/>
      <c r="E339" s="113"/>
      <c r="F339" s="128"/>
    </row>
    <row r="340" spans="1:6" s="114" customFormat="1" x14ac:dyDescent="0.2">
      <c r="A340" s="127"/>
      <c r="B340" s="125"/>
      <c r="C340" s="128"/>
      <c r="D340" s="112"/>
      <c r="E340" s="113"/>
      <c r="F340" s="128"/>
    </row>
    <row r="341" spans="1:6" s="114" customFormat="1" x14ac:dyDescent="0.2">
      <c r="A341" s="127"/>
      <c r="B341" s="125"/>
      <c r="C341" s="128"/>
      <c r="D341" s="112"/>
      <c r="E341" s="113"/>
      <c r="F341" s="128"/>
    </row>
    <row r="342" spans="1:6" s="114" customFormat="1" x14ac:dyDescent="0.2">
      <c r="A342" s="127"/>
      <c r="B342" s="125"/>
      <c r="C342" s="128"/>
      <c r="D342" s="112"/>
      <c r="E342" s="113"/>
      <c r="F342" s="128"/>
    </row>
    <row r="343" spans="1:6" s="114" customFormat="1" x14ac:dyDescent="0.2">
      <c r="A343" s="127"/>
      <c r="B343" s="125"/>
      <c r="C343" s="128"/>
      <c r="D343" s="112"/>
      <c r="E343" s="113"/>
      <c r="F343" s="128"/>
    </row>
    <row r="344" spans="1:6" s="114" customFormat="1" x14ac:dyDescent="0.2">
      <c r="A344" s="127"/>
      <c r="B344" s="125"/>
      <c r="C344" s="128"/>
      <c r="D344" s="112"/>
      <c r="E344" s="113"/>
      <c r="F344" s="128"/>
    </row>
    <row r="345" spans="1:6" s="114" customFormat="1" x14ac:dyDescent="0.2">
      <c r="A345" s="127"/>
      <c r="B345" s="125"/>
      <c r="C345" s="128"/>
      <c r="D345" s="112"/>
      <c r="E345" s="113"/>
      <c r="F345" s="128"/>
    </row>
    <row r="346" spans="1:6" s="114" customFormat="1" x14ac:dyDescent="0.2">
      <c r="A346" s="127"/>
      <c r="B346" s="125"/>
      <c r="C346" s="128"/>
      <c r="D346" s="112"/>
      <c r="E346" s="113"/>
      <c r="F346" s="128"/>
    </row>
    <row r="347" spans="1:6" s="114" customFormat="1" x14ac:dyDescent="0.2">
      <c r="A347" s="127"/>
      <c r="B347" s="125"/>
      <c r="C347" s="128"/>
      <c r="D347" s="112"/>
      <c r="E347" s="113"/>
      <c r="F347" s="128"/>
    </row>
    <row r="348" spans="1:6" s="114" customFormat="1" x14ac:dyDescent="0.2">
      <c r="A348" s="127"/>
      <c r="B348" s="125"/>
      <c r="C348" s="128"/>
      <c r="D348" s="112"/>
      <c r="E348" s="113"/>
      <c r="F348" s="128"/>
    </row>
    <row r="349" spans="1:6" s="114" customFormat="1" x14ac:dyDescent="0.2">
      <c r="A349" s="127"/>
      <c r="B349" s="125"/>
      <c r="C349" s="128"/>
      <c r="D349" s="112"/>
      <c r="E349" s="113"/>
      <c r="F349" s="128"/>
    </row>
    <row r="350" spans="1:6" s="114" customFormat="1" x14ac:dyDescent="0.2">
      <c r="A350" s="127"/>
      <c r="B350" s="125"/>
      <c r="C350" s="128"/>
      <c r="D350" s="112"/>
      <c r="E350" s="113"/>
      <c r="F350" s="128"/>
    </row>
    <row r="351" spans="1:6" s="114" customFormat="1" x14ac:dyDescent="0.2">
      <c r="A351" s="127"/>
      <c r="B351" s="125"/>
      <c r="C351" s="128"/>
      <c r="D351" s="112"/>
      <c r="E351" s="113"/>
      <c r="F351" s="128"/>
    </row>
    <row r="352" spans="1:6" s="114" customFormat="1" x14ac:dyDescent="0.2">
      <c r="A352" s="127"/>
      <c r="B352" s="125"/>
      <c r="C352" s="128"/>
      <c r="D352" s="112"/>
      <c r="E352" s="113"/>
      <c r="F352" s="128"/>
    </row>
    <row r="353" spans="1:6" s="114" customFormat="1" x14ac:dyDescent="0.2">
      <c r="A353" s="127"/>
      <c r="B353" s="125"/>
      <c r="C353" s="128"/>
      <c r="D353" s="112"/>
      <c r="E353" s="113"/>
      <c r="F353" s="128"/>
    </row>
    <row r="354" spans="1:6" s="114" customFormat="1" x14ac:dyDescent="0.2">
      <c r="A354" s="127"/>
      <c r="B354" s="125"/>
      <c r="C354" s="128"/>
      <c r="D354" s="112"/>
      <c r="E354" s="113"/>
      <c r="F354" s="128"/>
    </row>
    <row r="355" spans="1:6" s="114" customFormat="1" x14ac:dyDescent="0.2">
      <c r="A355" s="127"/>
      <c r="B355" s="125"/>
      <c r="C355" s="128"/>
      <c r="D355" s="112"/>
      <c r="E355" s="113"/>
      <c r="F355" s="128"/>
    </row>
    <row r="356" spans="1:6" s="114" customFormat="1" x14ac:dyDescent="0.2">
      <c r="A356" s="127"/>
      <c r="B356" s="125"/>
      <c r="C356" s="128"/>
      <c r="D356" s="112"/>
      <c r="E356" s="113"/>
      <c r="F356" s="128"/>
    </row>
    <row r="357" spans="1:6" s="114" customFormat="1" x14ac:dyDescent="0.2">
      <c r="A357" s="127"/>
      <c r="B357" s="125"/>
      <c r="C357" s="128"/>
      <c r="D357" s="112"/>
      <c r="E357" s="113"/>
      <c r="F357" s="128"/>
    </row>
    <row r="358" spans="1:6" s="114" customFormat="1" x14ac:dyDescent="0.2">
      <c r="A358" s="127"/>
      <c r="B358" s="125"/>
      <c r="C358" s="128"/>
      <c r="D358" s="112"/>
      <c r="E358" s="113"/>
      <c r="F358" s="128"/>
    </row>
    <row r="359" spans="1:6" s="114" customFormat="1" x14ac:dyDescent="0.2">
      <c r="A359" s="127"/>
      <c r="B359" s="125"/>
      <c r="C359" s="128"/>
      <c r="D359" s="112"/>
      <c r="E359" s="113"/>
      <c r="F359" s="128"/>
    </row>
    <row r="360" spans="1:6" s="114" customFormat="1" x14ac:dyDescent="0.2">
      <c r="A360" s="127"/>
      <c r="B360" s="125"/>
      <c r="C360" s="128"/>
      <c r="D360" s="112"/>
      <c r="E360" s="113"/>
      <c r="F360" s="128"/>
    </row>
    <row r="361" spans="1:6" s="114" customFormat="1" x14ac:dyDescent="0.2">
      <c r="A361" s="127"/>
      <c r="B361" s="125"/>
      <c r="C361" s="128"/>
      <c r="D361" s="112"/>
      <c r="E361" s="113"/>
      <c r="F361" s="128"/>
    </row>
    <row r="362" spans="1:6" s="114" customFormat="1" x14ac:dyDescent="0.2">
      <c r="A362" s="127"/>
      <c r="B362" s="125"/>
      <c r="C362" s="128"/>
      <c r="D362" s="112"/>
      <c r="E362" s="113"/>
      <c r="F362" s="128"/>
    </row>
    <row r="363" spans="1:6" s="114" customFormat="1" x14ac:dyDescent="0.2">
      <c r="A363" s="127"/>
      <c r="B363" s="125"/>
      <c r="C363" s="128"/>
      <c r="D363" s="112"/>
      <c r="E363" s="113"/>
      <c r="F363" s="128"/>
    </row>
    <row r="364" spans="1:6" s="114" customFormat="1" x14ac:dyDescent="0.2">
      <c r="A364" s="127"/>
      <c r="B364" s="125"/>
      <c r="C364" s="128"/>
      <c r="D364" s="112"/>
      <c r="E364" s="113"/>
      <c r="F364" s="128"/>
    </row>
    <row r="365" spans="1:6" s="114" customFormat="1" x14ac:dyDescent="0.2">
      <c r="A365" s="127"/>
      <c r="B365" s="125"/>
      <c r="C365" s="128"/>
      <c r="D365" s="112"/>
      <c r="E365" s="113"/>
      <c r="F365" s="128"/>
    </row>
    <row r="366" spans="1:6" s="114" customFormat="1" x14ac:dyDescent="0.2">
      <c r="A366" s="127"/>
      <c r="B366" s="125"/>
      <c r="C366" s="128"/>
      <c r="D366" s="112"/>
      <c r="E366" s="113"/>
      <c r="F366" s="128"/>
    </row>
    <row r="367" spans="1:6" s="114" customFormat="1" x14ac:dyDescent="0.2">
      <c r="A367" s="127"/>
      <c r="B367" s="125"/>
      <c r="C367" s="128"/>
      <c r="D367" s="112"/>
      <c r="E367" s="113"/>
      <c r="F367" s="128"/>
    </row>
    <row r="368" spans="1:6" s="114" customFormat="1" x14ac:dyDescent="0.2">
      <c r="A368" s="127"/>
      <c r="B368" s="125"/>
      <c r="C368" s="128"/>
      <c r="D368" s="112"/>
      <c r="E368" s="113"/>
      <c r="F368" s="128"/>
    </row>
    <row r="369" spans="1:6" s="114" customFormat="1" x14ac:dyDescent="0.2">
      <c r="A369" s="127"/>
      <c r="B369" s="125"/>
      <c r="C369" s="128"/>
      <c r="D369" s="112"/>
      <c r="E369" s="113"/>
      <c r="F369" s="128"/>
    </row>
    <row r="370" spans="1:6" s="114" customFormat="1" x14ac:dyDescent="0.2">
      <c r="A370" s="127"/>
      <c r="B370" s="125"/>
      <c r="C370" s="128"/>
      <c r="D370" s="112"/>
      <c r="E370" s="113"/>
      <c r="F370" s="128"/>
    </row>
    <row r="371" spans="1:6" s="114" customFormat="1" x14ac:dyDescent="0.2">
      <c r="A371" s="127"/>
      <c r="B371" s="125"/>
      <c r="C371" s="128"/>
      <c r="D371" s="112"/>
      <c r="E371" s="113"/>
      <c r="F371" s="128"/>
    </row>
    <row r="372" spans="1:6" s="114" customFormat="1" x14ac:dyDescent="0.2">
      <c r="A372" s="127"/>
      <c r="B372" s="125"/>
      <c r="C372" s="128"/>
      <c r="D372" s="112"/>
      <c r="E372" s="113"/>
      <c r="F372" s="128"/>
    </row>
    <row r="373" spans="1:6" s="114" customFormat="1" x14ac:dyDescent="0.2">
      <c r="A373" s="127"/>
      <c r="B373" s="125"/>
      <c r="C373" s="128"/>
      <c r="D373" s="112"/>
      <c r="E373" s="113"/>
      <c r="F373" s="128"/>
    </row>
    <row r="374" spans="1:6" s="114" customFormat="1" x14ac:dyDescent="0.2">
      <c r="A374" s="127"/>
      <c r="B374" s="125"/>
      <c r="C374" s="128"/>
      <c r="D374" s="112"/>
      <c r="E374" s="113"/>
      <c r="F374" s="128"/>
    </row>
    <row r="375" spans="1:6" s="114" customFormat="1" x14ac:dyDescent="0.2">
      <c r="A375" s="127"/>
      <c r="B375" s="125"/>
      <c r="C375" s="128"/>
      <c r="D375" s="112"/>
      <c r="E375" s="113"/>
      <c r="F375" s="128"/>
    </row>
    <row r="376" spans="1:6" s="114" customFormat="1" x14ac:dyDescent="0.2">
      <c r="A376" s="127"/>
      <c r="B376" s="125"/>
      <c r="C376" s="128"/>
      <c r="D376" s="112"/>
      <c r="E376" s="113"/>
      <c r="F376" s="128"/>
    </row>
    <row r="377" spans="1:6" s="114" customFormat="1" x14ac:dyDescent="0.2">
      <c r="A377" s="127"/>
      <c r="B377" s="125"/>
      <c r="C377" s="128"/>
      <c r="D377" s="112"/>
      <c r="E377" s="113"/>
      <c r="F377" s="128"/>
    </row>
    <row r="378" spans="1:6" s="114" customFormat="1" x14ac:dyDescent="0.2">
      <c r="A378" s="127"/>
      <c r="B378" s="125"/>
      <c r="C378" s="128"/>
      <c r="D378" s="112"/>
      <c r="E378" s="113"/>
      <c r="F378" s="128"/>
    </row>
    <row r="379" spans="1:6" s="114" customFormat="1" x14ac:dyDescent="0.2">
      <c r="A379" s="127"/>
      <c r="B379" s="125"/>
      <c r="C379" s="128"/>
      <c r="D379" s="112"/>
      <c r="E379" s="113"/>
      <c r="F379" s="128"/>
    </row>
    <row r="380" spans="1:6" s="114" customFormat="1" x14ac:dyDescent="0.2">
      <c r="A380" s="127"/>
      <c r="B380" s="125"/>
      <c r="C380" s="128"/>
      <c r="D380" s="112"/>
      <c r="E380" s="113"/>
      <c r="F380" s="128"/>
    </row>
    <row r="381" spans="1:6" s="114" customFormat="1" x14ac:dyDescent="0.2">
      <c r="A381" s="127"/>
      <c r="B381" s="125"/>
      <c r="C381" s="128"/>
      <c r="D381" s="112"/>
      <c r="E381" s="113"/>
      <c r="F381" s="128"/>
    </row>
    <row r="382" spans="1:6" s="114" customFormat="1" x14ac:dyDescent="0.2">
      <c r="A382" s="127"/>
      <c r="B382" s="125"/>
      <c r="C382" s="128"/>
      <c r="D382" s="112"/>
      <c r="E382" s="113"/>
      <c r="F382" s="128"/>
    </row>
    <row r="383" spans="1:6" s="114" customFormat="1" x14ac:dyDescent="0.2">
      <c r="A383" s="127"/>
      <c r="B383" s="125"/>
      <c r="C383" s="128"/>
      <c r="D383" s="112"/>
      <c r="E383" s="113"/>
      <c r="F383" s="128"/>
    </row>
    <row r="384" spans="1:6" s="114" customFormat="1" x14ac:dyDescent="0.2">
      <c r="A384" s="127"/>
      <c r="B384" s="125"/>
      <c r="C384" s="128"/>
      <c r="D384" s="112"/>
      <c r="E384" s="113"/>
      <c r="F384" s="128"/>
    </row>
    <row r="385" spans="1:6" s="114" customFormat="1" x14ac:dyDescent="0.2">
      <c r="A385" s="127"/>
      <c r="B385" s="125"/>
      <c r="C385" s="128"/>
      <c r="D385" s="112"/>
      <c r="E385" s="113"/>
      <c r="F385" s="128"/>
    </row>
    <row r="386" spans="1:6" s="114" customFormat="1" x14ac:dyDescent="0.2">
      <c r="A386" s="127"/>
      <c r="B386" s="125"/>
      <c r="C386" s="128"/>
      <c r="D386" s="112"/>
      <c r="E386" s="113"/>
      <c r="F386" s="128"/>
    </row>
    <row r="387" spans="1:6" s="114" customFormat="1" x14ac:dyDescent="0.2">
      <c r="A387" s="127"/>
      <c r="B387" s="125"/>
      <c r="C387" s="128"/>
      <c r="D387" s="112"/>
      <c r="E387" s="113"/>
      <c r="F387" s="128"/>
    </row>
    <row r="388" spans="1:6" s="114" customFormat="1" x14ac:dyDescent="0.2">
      <c r="A388" s="127"/>
      <c r="B388" s="125"/>
      <c r="C388" s="128"/>
      <c r="D388" s="112"/>
      <c r="E388" s="113"/>
      <c r="F388" s="128"/>
    </row>
    <row r="389" spans="1:6" s="114" customFormat="1" x14ac:dyDescent="0.2">
      <c r="A389" s="127"/>
      <c r="B389" s="125"/>
      <c r="C389" s="128"/>
      <c r="D389" s="112"/>
      <c r="E389" s="113"/>
      <c r="F389" s="128"/>
    </row>
    <row r="390" spans="1:6" s="114" customFormat="1" x14ac:dyDescent="0.2">
      <c r="A390" s="127"/>
      <c r="B390" s="125"/>
      <c r="C390" s="128"/>
      <c r="D390" s="112"/>
      <c r="E390" s="113"/>
      <c r="F390" s="128"/>
    </row>
    <row r="391" spans="1:6" s="114" customFormat="1" x14ac:dyDescent="0.2">
      <c r="A391" s="127"/>
      <c r="B391" s="125"/>
      <c r="C391" s="128"/>
      <c r="D391" s="112"/>
      <c r="E391" s="113"/>
      <c r="F391" s="128"/>
    </row>
    <row r="392" spans="1:6" s="114" customFormat="1" x14ac:dyDescent="0.2">
      <c r="A392" s="127"/>
      <c r="B392" s="125"/>
      <c r="C392" s="128"/>
      <c r="D392" s="112"/>
      <c r="E392" s="113"/>
      <c r="F392" s="128"/>
    </row>
    <row r="393" spans="1:6" s="114" customFormat="1" x14ac:dyDescent="0.2">
      <c r="A393" s="127"/>
      <c r="B393" s="125"/>
      <c r="C393" s="128"/>
      <c r="D393" s="112"/>
      <c r="E393" s="113"/>
      <c r="F393" s="128"/>
    </row>
    <row r="394" spans="1:6" s="114" customFormat="1" x14ac:dyDescent="0.2">
      <c r="A394" s="127"/>
      <c r="B394" s="125"/>
      <c r="C394" s="128"/>
      <c r="D394" s="112"/>
      <c r="E394" s="113"/>
      <c r="F394" s="128"/>
    </row>
    <row r="395" spans="1:6" s="114" customFormat="1" x14ac:dyDescent="0.2">
      <c r="A395" s="127"/>
      <c r="B395" s="125"/>
      <c r="C395" s="128"/>
      <c r="D395" s="112"/>
      <c r="E395" s="113"/>
      <c r="F395" s="128"/>
    </row>
    <row r="396" spans="1:6" s="114" customFormat="1" x14ac:dyDescent="0.2">
      <c r="A396" s="127"/>
      <c r="B396" s="125"/>
      <c r="C396" s="128"/>
      <c r="D396" s="112"/>
      <c r="E396" s="113"/>
      <c r="F396" s="128"/>
    </row>
    <row r="397" spans="1:6" s="114" customFormat="1" x14ac:dyDescent="0.2">
      <c r="A397" s="127"/>
      <c r="B397" s="125"/>
      <c r="C397" s="128"/>
      <c r="D397" s="112"/>
      <c r="E397" s="113"/>
      <c r="F397" s="128"/>
    </row>
    <row r="398" spans="1:6" s="114" customFormat="1" x14ac:dyDescent="0.2">
      <c r="A398" s="127"/>
      <c r="B398" s="125"/>
      <c r="C398" s="128"/>
      <c r="D398" s="112"/>
      <c r="E398" s="113"/>
      <c r="F398" s="128"/>
    </row>
    <row r="399" spans="1:6" s="114" customFormat="1" x14ac:dyDescent="0.2">
      <c r="A399" s="127"/>
      <c r="B399" s="125"/>
      <c r="C399" s="128"/>
      <c r="D399" s="112"/>
      <c r="E399" s="113"/>
      <c r="F399" s="128"/>
    </row>
    <row r="400" spans="1:6" s="114" customFormat="1" x14ac:dyDescent="0.2">
      <c r="A400" s="127"/>
      <c r="B400" s="125"/>
      <c r="C400" s="128"/>
      <c r="D400" s="112"/>
      <c r="E400" s="113"/>
      <c r="F400" s="128"/>
    </row>
    <row r="401" spans="1:6" s="114" customFormat="1" x14ac:dyDescent="0.2">
      <c r="A401" s="127"/>
      <c r="B401" s="125"/>
      <c r="C401" s="128"/>
      <c r="D401" s="112"/>
      <c r="E401" s="113"/>
      <c r="F401" s="128"/>
    </row>
    <row r="402" spans="1:6" s="114" customFormat="1" x14ac:dyDescent="0.2">
      <c r="A402" s="127"/>
      <c r="B402" s="125"/>
      <c r="C402" s="128"/>
      <c r="D402" s="112"/>
      <c r="E402" s="113"/>
      <c r="F402" s="128"/>
    </row>
    <row r="403" spans="1:6" s="114" customFormat="1" x14ac:dyDescent="0.2">
      <c r="A403" s="127"/>
      <c r="B403" s="125"/>
      <c r="C403" s="128"/>
      <c r="D403" s="112"/>
      <c r="E403" s="113"/>
      <c r="F403" s="128"/>
    </row>
    <row r="404" spans="1:6" s="114" customFormat="1" x14ac:dyDescent="0.2">
      <c r="A404" s="127"/>
      <c r="B404" s="125"/>
      <c r="C404" s="128"/>
      <c r="D404" s="112"/>
      <c r="E404" s="113"/>
      <c r="F404" s="128"/>
    </row>
    <row r="405" spans="1:6" s="114" customFormat="1" x14ac:dyDescent="0.2">
      <c r="A405" s="127"/>
      <c r="B405" s="125"/>
      <c r="C405" s="128"/>
      <c r="D405" s="112"/>
      <c r="E405" s="113"/>
      <c r="F405" s="128"/>
    </row>
    <row r="406" spans="1:6" s="114" customFormat="1" x14ac:dyDescent="0.2">
      <c r="A406" s="127"/>
      <c r="B406" s="125"/>
      <c r="C406" s="128"/>
      <c r="D406" s="112"/>
      <c r="E406" s="113"/>
      <c r="F406" s="128"/>
    </row>
    <row r="407" spans="1:6" s="114" customFormat="1" x14ac:dyDescent="0.2">
      <c r="A407" s="127"/>
      <c r="B407" s="125"/>
      <c r="C407" s="128"/>
      <c r="D407" s="112"/>
      <c r="E407" s="113"/>
      <c r="F407" s="128"/>
    </row>
    <row r="408" spans="1:6" s="114" customFormat="1" x14ac:dyDescent="0.2">
      <c r="A408" s="127"/>
      <c r="B408" s="125"/>
      <c r="C408" s="128"/>
      <c r="D408" s="112"/>
      <c r="E408" s="113"/>
      <c r="F408" s="128"/>
    </row>
    <row r="409" spans="1:6" s="114" customFormat="1" x14ac:dyDescent="0.2">
      <c r="A409" s="127"/>
      <c r="B409" s="125"/>
      <c r="C409" s="128"/>
      <c r="D409" s="112"/>
      <c r="E409" s="113"/>
      <c r="F409" s="128"/>
    </row>
    <row r="410" spans="1:6" s="114" customFormat="1" x14ac:dyDescent="0.2">
      <c r="A410" s="127"/>
      <c r="B410" s="125"/>
      <c r="C410" s="128"/>
      <c r="D410" s="112"/>
      <c r="E410" s="113"/>
      <c r="F410" s="128"/>
    </row>
    <row r="411" spans="1:6" s="114" customFormat="1" x14ac:dyDescent="0.2">
      <c r="A411" s="127"/>
      <c r="B411" s="125"/>
      <c r="C411" s="128"/>
      <c r="D411" s="112"/>
      <c r="E411" s="113"/>
      <c r="F411" s="128"/>
    </row>
    <row r="412" spans="1:6" s="114" customFormat="1" x14ac:dyDescent="0.2">
      <c r="A412" s="127"/>
      <c r="B412" s="125"/>
      <c r="C412" s="128"/>
      <c r="D412" s="112"/>
      <c r="E412" s="113"/>
      <c r="F412" s="128"/>
    </row>
    <row r="413" spans="1:6" s="114" customFormat="1" x14ac:dyDescent="0.2">
      <c r="A413" s="127"/>
      <c r="B413" s="125"/>
      <c r="C413" s="128"/>
      <c r="D413" s="112"/>
      <c r="E413" s="113"/>
      <c r="F413" s="128"/>
    </row>
    <row r="414" spans="1:6" s="114" customFormat="1" x14ac:dyDescent="0.2">
      <c r="A414" s="127"/>
      <c r="B414" s="125"/>
      <c r="C414" s="128"/>
      <c r="D414" s="112"/>
      <c r="E414" s="113"/>
      <c r="F414" s="128"/>
    </row>
    <row r="415" spans="1:6" s="114" customFormat="1" x14ac:dyDescent="0.2">
      <c r="A415" s="127"/>
      <c r="B415" s="125"/>
      <c r="C415" s="128"/>
      <c r="D415" s="112"/>
      <c r="E415" s="113"/>
      <c r="F415" s="128"/>
    </row>
    <row r="416" spans="1:6" s="114" customFormat="1" x14ac:dyDescent="0.2">
      <c r="A416" s="127"/>
      <c r="B416" s="125"/>
      <c r="C416" s="128"/>
      <c r="D416" s="112"/>
      <c r="E416" s="113"/>
      <c r="F416" s="128"/>
    </row>
    <row r="417" spans="1:6" s="114" customFormat="1" x14ac:dyDescent="0.2">
      <c r="A417" s="127"/>
      <c r="B417" s="125"/>
      <c r="C417" s="128"/>
      <c r="D417" s="112"/>
      <c r="E417" s="113"/>
      <c r="F417" s="128"/>
    </row>
    <row r="418" spans="1:6" s="114" customFormat="1" x14ac:dyDescent="0.2">
      <c r="A418" s="127"/>
      <c r="B418" s="125"/>
      <c r="C418" s="128"/>
      <c r="D418" s="112"/>
      <c r="E418" s="113"/>
      <c r="F418" s="128"/>
    </row>
    <row r="419" spans="1:6" s="114" customFormat="1" x14ac:dyDescent="0.2">
      <c r="A419" s="127"/>
      <c r="B419" s="125"/>
      <c r="C419" s="128"/>
      <c r="D419" s="112"/>
      <c r="E419" s="113"/>
      <c r="F419" s="128"/>
    </row>
    <row r="420" spans="1:6" s="114" customFormat="1" x14ac:dyDescent="0.2">
      <c r="A420" s="127"/>
      <c r="B420" s="125"/>
      <c r="C420" s="128"/>
      <c r="D420" s="112"/>
      <c r="E420" s="113"/>
      <c r="F420" s="128"/>
    </row>
    <row r="421" spans="1:6" s="114" customFormat="1" x14ac:dyDescent="0.2">
      <c r="A421" s="127"/>
      <c r="B421" s="125"/>
      <c r="C421" s="128"/>
      <c r="D421" s="112"/>
      <c r="E421" s="113"/>
      <c r="F421" s="128"/>
    </row>
    <row r="422" spans="1:6" s="114" customFormat="1" x14ac:dyDescent="0.2">
      <c r="A422" s="127"/>
      <c r="B422" s="125"/>
      <c r="C422" s="128"/>
      <c r="D422" s="112"/>
      <c r="E422" s="113"/>
      <c r="F422" s="128"/>
    </row>
    <row r="423" spans="1:6" s="114" customFormat="1" x14ac:dyDescent="0.2">
      <c r="A423" s="127"/>
      <c r="B423" s="125"/>
      <c r="C423" s="128"/>
      <c r="D423" s="112"/>
      <c r="E423" s="113"/>
      <c r="F423" s="128"/>
    </row>
    <row r="424" spans="1:6" s="114" customFormat="1" x14ac:dyDescent="0.2">
      <c r="A424" s="127"/>
      <c r="B424" s="125"/>
      <c r="C424" s="128"/>
      <c r="D424" s="112"/>
      <c r="E424" s="113"/>
      <c r="F424" s="128"/>
    </row>
    <row r="425" spans="1:6" s="114" customFormat="1" x14ac:dyDescent="0.2">
      <c r="A425" s="127"/>
      <c r="B425" s="125"/>
      <c r="C425" s="128"/>
      <c r="D425" s="112"/>
      <c r="E425" s="113"/>
      <c r="F425" s="128"/>
    </row>
    <row r="426" spans="1:6" s="114" customFormat="1" x14ac:dyDescent="0.2">
      <c r="A426" s="127"/>
      <c r="B426" s="125"/>
      <c r="C426" s="128"/>
      <c r="D426" s="112"/>
      <c r="E426" s="113"/>
      <c r="F426" s="128"/>
    </row>
    <row r="427" spans="1:6" s="114" customFormat="1" x14ac:dyDescent="0.2">
      <c r="A427" s="127"/>
      <c r="B427" s="125"/>
      <c r="C427" s="128"/>
      <c r="D427" s="112"/>
      <c r="E427" s="113"/>
      <c r="F427" s="128"/>
    </row>
    <row r="428" spans="1:6" s="114" customFormat="1" x14ac:dyDescent="0.2">
      <c r="A428" s="127"/>
      <c r="B428" s="125"/>
      <c r="C428" s="128"/>
      <c r="D428" s="112"/>
      <c r="E428" s="113"/>
      <c r="F428" s="128"/>
    </row>
    <row r="429" spans="1:6" s="114" customFormat="1" x14ac:dyDescent="0.2">
      <c r="A429" s="127"/>
      <c r="B429" s="125"/>
      <c r="C429" s="128"/>
      <c r="D429" s="112"/>
      <c r="E429" s="113"/>
      <c r="F429" s="128"/>
    </row>
    <row r="430" spans="1:6" s="114" customFormat="1" x14ac:dyDescent="0.2">
      <c r="A430" s="127"/>
      <c r="B430" s="125"/>
      <c r="C430" s="128"/>
      <c r="D430" s="112"/>
      <c r="E430" s="113"/>
      <c r="F430" s="128"/>
    </row>
    <row r="431" spans="1:6" s="114" customFormat="1" x14ac:dyDescent="0.2">
      <c r="A431" s="127"/>
      <c r="B431" s="125"/>
      <c r="C431" s="128"/>
      <c r="D431" s="112"/>
      <c r="E431" s="113"/>
      <c r="F431" s="128"/>
    </row>
    <row r="432" spans="1:6" s="114" customFormat="1" x14ac:dyDescent="0.2">
      <c r="A432" s="127"/>
      <c r="B432" s="125"/>
      <c r="C432" s="128"/>
      <c r="D432" s="112"/>
      <c r="E432" s="113"/>
      <c r="F432" s="128"/>
    </row>
    <row r="433" spans="1:6" s="114" customFormat="1" x14ac:dyDescent="0.2">
      <c r="A433" s="127"/>
      <c r="B433" s="125"/>
      <c r="C433" s="128"/>
      <c r="D433" s="112"/>
      <c r="E433" s="113"/>
      <c r="F433" s="128"/>
    </row>
    <row r="434" spans="1:6" s="114" customFormat="1" x14ac:dyDescent="0.2">
      <c r="A434" s="127"/>
      <c r="B434" s="125"/>
      <c r="C434" s="128"/>
      <c r="D434" s="112"/>
      <c r="E434" s="113"/>
      <c r="F434" s="128"/>
    </row>
    <row r="435" spans="1:6" s="114" customFormat="1" x14ac:dyDescent="0.2">
      <c r="A435" s="127"/>
      <c r="B435" s="125"/>
      <c r="C435" s="128"/>
      <c r="D435" s="112"/>
      <c r="E435" s="113"/>
      <c r="F435" s="128"/>
    </row>
    <row r="436" spans="1:6" s="114" customFormat="1" x14ac:dyDescent="0.2">
      <c r="A436" s="127"/>
      <c r="B436" s="125"/>
      <c r="C436" s="128"/>
      <c r="D436" s="112"/>
      <c r="E436" s="113"/>
      <c r="F436" s="128"/>
    </row>
    <row r="437" spans="1:6" s="114" customFormat="1" x14ac:dyDescent="0.2">
      <c r="A437" s="127"/>
      <c r="B437" s="125"/>
      <c r="C437" s="128"/>
      <c r="D437" s="112"/>
      <c r="E437" s="113"/>
      <c r="F437" s="128"/>
    </row>
    <row r="438" spans="1:6" s="114" customFormat="1" x14ac:dyDescent="0.2">
      <c r="A438" s="127"/>
      <c r="B438" s="125"/>
      <c r="C438" s="128"/>
      <c r="D438" s="112"/>
      <c r="E438" s="113"/>
      <c r="F438" s="128"/>
    </row>
    <row r="439" spans="1:6" s="114" customFormat="1" x14ac:dyDescent="0.2">
      <c r="A439" s="127"/>
      <c r="B439" s="125"/>
      <c r="C439" s="128"/>
      <c r="D439" s="112"/>
      <c r="E439" s="113"/>
      <c r="F439" s="128"/>
    </row>
    <row r="440" spans="1:6" s="114" customFormat="1" x14ac:dyDescent="0.2">
      <c r="A440" s="127"/>
      <c r="B440" s="125"/>
      <c r="C440" s="128"/>
      <c r="D440" s="112"/>
      <c r="E440" s="113"/>
      <c r="F440" s="128"/>
    </row>
    <row r="441" spans="1:6" s="114" customFormat="1" x14ac:dyDescent="0.2">
      <c r="A441" s="127"/>
      <c r="B441" s="125"/>
      <c r="C441" s="128"/>
      <c r="D441" s="112"/>
      <c r="E441" s="113"/>
      <c r="F441" s="128"/>
    </row>
    <row r="442" spans="1:6" s="114" customFormat="1" x14ac:dyDescent="0.2">
      <c r="A442" s="127"/>
      <c r="B442" s="125"/>
      <c r="C442" s="128"/>
      <c r="D442" s="112"/>
      <c r="E442" s="113"/>
      <c r="F442" s="128"/>
    </row>
    <row r="443" spans="1:6" s="114" customFormat="1" x14ac:dyDescent="0.2">
      <c r="A443" s="127"/>
      <c r="B443" s="125"/>
      <c r="C443" s="128"/>
      <c r="D443" s="112"/>
      <c r="E443" s="113"/>
      <c r="F443" s="128"/>
    </row>
    <row r="444" spans="1:6" s="114" customFormat="1" x14ac:dyDescent="0.2">
      <c r="A444" s="127"/>
      <c r="B444" s="125"/>
      <c r="C444" s="128"/>
      <c r="D444" s="112"/>
      <c r="E444" s="113"/>
      <c r="F444" s="128"/>
    </row>
    <row r="445" spans="1:6" s="114" customFormat="1" x14ac:dyDescent="0.2">
      <c r="A445" s="127"/>
      <c r="B445" s="125"/>
      <c r="C445" s="128"/>
      <c r="D445" s="112"/>
      <c r="E445" s="113"/>
      <c r="F445" s="128"/>
    </row>
    <row r="446" spans="1:6" s="114" customFormat="1" x14ac:dyDescent="0.2">
      <c r="A446" s="127"/>
      <c r="B446" s="125"/>
      <c r="C446" s="128"/>
      <c r="D446" s="112"/>
      <c r="E446" s="113"/>
      <c r="F446" s="128"/>
    </row>
    <row r="447" spans="1:6" s="114" customFormat="1" x14ac:dyDescent="0.2">
      <c r="A447" s="127"/>
      <c r="B447" s="125"/>
      <c r="C447" s="128"/>
      <c r="D447" s="112"/>
      <c r="E447" s="113"/>
      <c r="F447" s="128"/>
    </row>
    <row r="448" spans="1:6" s="114" customFormat="1" x14ac:dyDescent="0.2">
      <c r="A448" s="127"/>
      <c r="B448" s="125"/>
      <c r="C448" s="128"/>
      <c r="D448" s="112"/>
      <c r="E448" s="113"/>
      <c r="F448" s="128"/>
    </row>
    <row r="449" spans="1:6" s="114" customFormat="1" x14ac:dyDescent="0.2">
      <c r="A449" s="127"/>
      <c r="B449" s="125"/>
      <c r="C449" s="128"/>
      <c r="D449" s="112"/>
      <c r="E449" s="113"/>
      <c r="F449" s="128"/>
    </row>
    <row r="450" spans="1:6" s="114" customFormat="1" x14ac:dyDescent="0.2">
      <c r="A450" s="127"/>
      <c r="B450" s="125"/>
      <c r="C450" s="128"/>
      <c r="D450" s="112"/>
      <c r="E450" s="113"/>
      <c r="F450" s="128"/>
    </row>
    <row r="451" spans="1:6" s="114" customFormat="1" x14ac:dyDescent="0.2">
      <c r="A451" s="127"/>
      <c r="B451" s="125"/>
      <c r="C451" s="128"/>
      <c r="D451" s="112"/>
      <c r="E451" s="113"/>
      <c r="F451" s="128"/>
    </row>
    <row r="452" spans="1:6" s="114" customFormat="1" x14ac:dyDescent="0.2">
      <c r="A452" s="127"/>
      <c r="B452" s="125"/>
      <c r="C452" s="128"/>
      <c r="D452" s="112"/>
      <c r="E452" s="113"/>
      <c r="F452" s="128"/>
    </row>
    <row r="453" spans="1:6" s="114" customFormat="1" x14ac:dyDescent="0.2">
      <c r="A453" s="127"/>
      <c r="B453" s="125"/>
      <c r="C453" s="128"/>
      <c r="D453" s="112"/>
      <c r="E453" s="113"/>
      <c r="F453" s="128"/>
    </row>
    <row r="454" spans="1:6" s="114" customFormat="1" x14ac:dyDescent="0.2">
      <c r="A454" s="127"/>
      <c r="B454" s="125"/>
      <c r="C454" s="128"/>
      <c r="D454" s="112"/>
      <c r="E454" s="113"/>
      <c r="F454" s="128"/>
    </row>
    <row r="455" spans="1:6" s="114" customFormat="1" x14ac:dyDescent="0.2">
      <c r="A455" s="127"/>
      <c r="B455" s="125"/>
      <c r="C455" s="128"/>
      <c r="D455" s="112"/>
      <c r="E455" s="113"/>
      <c r="F455" s="128"/>
    </row>
    <row r="456" spans="1:6" s="114" customFormat="1" x14ac:dyDescent="0.2">
      <c r="A456" s="127"/>
      <c r="B456" s="125"/>
      <c r="C456" s="128"/>
      <c r="D456" s="112"/>
      <c r="E456" s="113"/>
      <c r="F456" s="128"/>
    </row>
    <row r="457" spans="1:6" s="114" customFormat="1" x14ac:dyDescent="0.2">
      <c r="A457" s="127"/>
      <c r="B457" s="125"/>
      <c r="C457" s="128"/>
      <c r="D457" s="112"/>
      <c r="E457" s="113"/>
      <c r="F457" s="128"/>
    </row>
    <row r="458" spans="1:6" s="114" customFormat="1" x14ac:dyDescent="0.2">
      <c r="A458" s="127"/>
      <c r="B458" s="125"/>
      <c r="C458" s="128"/>
      <c r="D458" s="112"/>
      <c r="E458" s="113"/>
      <c r="F458" s="128"/>
    </row>
    <row r="459" spans="1:6" s="114" customFormat="1" x14ac:dyDescent="0.2">
      <c r="A459" s="127"/>
      <c r="B459" s="125"/>
      <c r="C459" s="128"/>
      <c r="D459" s="112"/>
      <c r="E459" s="113"/>
      <c r="F459" s="128"/>
    </row>
    <row r="460" spans="1:6" s="114" customFormat="1" x14ac:dyDescent="0.2">
      <c r="A460" s="127"/>
      <c r="B460" s="125"/>
      <c r="C460" s="128"/>
      <c r="D460" s="112"/>
      <c r="E460" s="113"/>
      <c r="F460" s="128"/>
    </row>
    <row r="461" spans="1:6" s="114" customFormat="1" x14ac:dyDescent="0.2">
      <c r="A461" s="127"/>
      <c r="B461" s="125"/>
      <c r="C461" s="128"/>
      <c r="D461" s="112"/>
      <c r="E461" s="113"/>
      <c r="F461" s="128"/>
    </row>
    <row r="462" spans="1:6" s="114" customFormat="1" x14ac:dyDescent="0.2">
      <c r="A462" s="127"/>
      <c r="B462" s="125"/>
      <c r="C462" s="128"/>
      <c r="D462" s="112"/>
      <c r="E462" s="113"/>
      <c r="F462" s="128"/>
    </row>
    <row r="463" spans="1:6" s="114" customFormat="1" x14ac:dyDescent="0.2">
      <c r="A463" s="127"/>
      <c r="B463" s="125"/>
      <c r="C463" s="128"/>
      <c r="D463" s="112"/>
      <c r="E463" s="113"/>
      <c r="F463" s="128"/>
    </row>
    <row r="464" spans="1:6" s="114" customFormat="1" x14ac:dyDescent="0.2">
      <c r="A464" s="127"/>
      <c r="B464" s="125"/>
      <c r="C464" s="128"/>
      <c r="D464" s="112"/>
      <c r="E464" s="113"/>
      <c r="F464" s="128"/>
    </row>
    <row r="465" spans="1:6" s="114" customFormat="1" x14ac:dyDescent="0.2">
      <c r="A465" s="127"/>
      <c r="B465" s="125"/>
      <c r="C465" s="128"/>
      <c r="D465" s="112"/>
      <c r="E465" s="113"/>
      <c r="F465" s="128"/>
    </row>
    <row r="466" spans="1:6" s="114" customFormat="1" x14ac:dyDescent="0.2">
      <c r="A466" s="127"/>
      <c r="B466" s="125"/>
      <c r="C466" s="128"/>
      <c r="D466" s="112"/>
      <c r="E466" s="113"/>
      <c r="F466" s="128"/>
    </row>
    <row r="467" spans="1:6" s="114" customFormat="1" x14ac:dyDescent="0.2">
      <c r="A467" s="127"/>
      <c r="B467" s="125"/>
      <c r="C467" s="128"/>
      <c r="D467" s="112"/>
      <c r="E467" s="113"/>
      <c r="F467" s="128"/>
    </row>
    <row r="468" spans="1:6" s="114" customFormat="1" x14ac:dyDescent="0.2">
      <c r="A468" s="127"/>
      <c r="B468" s="125"/>
      <c r="C468" s="128"/>
      <c r="D468" s="112"/>
      <c r="E468" s="113"/>
      <c r="F468" s="128"/>
    </row>
    <row r="469" spans="1:6" s="114" customFormat="1" x14ac:dyDescent="0.2">
      <c r="A469" s="127"/>
      <c r="B469" s="125"/>
      <c r="C469" s="128"/>
      <c r="D469" s="112"/>
      <c r="E469" s="113"/>
      <c r="F469" s="128"/>
    </row>
    <row r="470" spans="1:6" s="114" customFormat="1" x14ac:dyDescent="0.2">
      <c r="A470" s="127"/>
      <c r="B470" s="125"/>
      <c r="C470" s="128"/>
      <c r="D470" s="112"/>
      <c r="E470" s="113"/>
      <c r="F470" s="128"/>
    </row>
    <row r="471" spans="1:6" s="114" customFormat="1" x14ac:dyDescent="0.2">
      <c r="A471" s="127"/>
      <c r="B471" s="125"/>
      <c r="C471" s="128"/>
      <c r="D471" s="112"/>
      <c r="E471" s="113"/>
      <c r="F471" s="128"/>
    </row>
    <row r="472" spans="1:6" s="114" customFormat="1" x14ac:dyDescent="0.2">
      <c r="A472" s="127"/>
      <c r="B472" s="125"/>
      <c r="C472" s="128"/>
      <c r="D472" s="112"/>
      <c r="E472" s="113"/>
      <c r="F472" s="128"/>
    </row>
    <row r="473" spans="1:6" s="114" customFormat="1" x14ac:dyDescent="0.2">
      <c r="A473" s="127"/>
      <c r="B473" s="125"/>
      <c r="C473" s="128"/>
      <c r="D473" s="112"/>
      <c r="E473" s="113"/>
      <c r="F473" s="128"/>
    </row>
    <row r="474" spans="1:6" s="114" customFormat="1" x14ac:dyDescent="0.2">
      <c r="A474" s="127"/>
      <c r="B474" s="125"/>
      <c r="C474" s="128"/>
      <c r="D474" s="112"/>
      <c r="E474" s="113"/>
      <c r="F474" s="128"/>
    </row>
    <row r="475" spans="1:6" s="114" customFormat="1" x14ac:dyDescent="0.2">
      <c r="A475" s="127"/>
      <c r="B475" s="125"/>
      <c r="C475" s="128"/>
      <c r="D475" s="112"/>
      <c r="E475" s="113"/>
      <c r="F475" s="128"/>
    </row>
    <row r="476" spans="1:6" s="114" customFormat="1" x14ac:dyDescent="0.2">
      <c r="A476" s="127"/>
      <c r="B476" s="125"/>
      <c r="C476" s="128"/>
      <c r="D476" s="112"/>
      <c r="E476" s="113"/>
      <c r="F476" s="128"/>
    </row>
    <row r="477" spans="1:6" s="114" customFormat="1" x14ac:dyDescent="0.2">
      <c r="A477" s="127"/>
      <c r="B477" s="125"/>
      <c r="C477" s="128"/>
      <c r="D477" s="112"/>
      <c r="E477" s="113"/>
      <c r="F477" s="128"/>
    </row>
    <row r="478" spans="1:6" s="114" customFormat="1" x14ac:dyDescent="0.2">
      <c r="A478" s="127"/>
      <c r="B478" s="125"/>
      <c r="C478" s="128"/>
      <c r="D478" s="112"/>
      <c r="E478" s="113"/>
      <c r="F478" s="128"/>
    </row>
    <row r="479" spans="1:6" s="114" customFormat="1" x14ac:dyDescent="0.2">
      <c r="A479" s="127"/>
      <c r="B479" s="125"/>
      <c r="C479" s="128"/>
      <c r="D479" s="112"/>
      <c r="E479" s="113"/>
      <c r="F479" s="128"/>
    </row>
    <row r="480" spans="1:6" s="114" customFormat="1" x14ac:dyDescent="0.2">
      <c r="A480" s="127"/>
      <c r="B480" s="125"/>
      <c r="C480" s="128"/>
      <c r="D480" s="112"/>
      <c r="E480" s="113"/>
      <c r="F480" s="128"/>
    </row>
    <row r="481" spans="1:6" s="114" customFormat="1" x14ac:dyDescent="0.2">
      <c r="A481" s="127"/>
      <c r="B481" s="125"/>
      <c r="C481" s="128"/>
      <c r="D481" s="112"/>
      <c r="E481" s="113"/>
      <c r="F481" s="128"/>
    </row>
    <row r="482" spans="1:6" s="114" customFormat="1" x14ac:dyDescent="0.2">
      <c r="A482" s="127"/>
      <c r="B482" s="125"/>
      <c r="C482" s="128"/>
      <c r="D482" s="112"/>
      <c r="E482" s="113"/>
      <c r="F482" s="128"/>
    </row>
    <row r="483" spans="1:6" s="114" customFormat="1" x14ac:dyDescent="0.2">
      <c r="A483" s="127"/>
      <c r="B483" s="125"/>
      <c r="C483" s="128"/>
      <c r="D483" s="112"/>
      <c r="E483" s="113"/>
      <c r="F483" s="128"/>
    </row>
    <row r="484" spans="1:6" s="114" customFormat="1" x14ac:dyDescent="0.2">
      <c r="A484" s="127"/>
      <c r="B484" s="125"/>
      <c r="C484" s="128"/>
      <c r="D484" s="112"/>
      <c r="E484" s="113"/>
      <c r="F484" s="128"/>
    </row>
    <row r="485" spans="1:6" s="114" customFormat="1" x14ac:dyDescent="0.2">
      <c r="A485" s="127"/>
      <c r="B485" s="125"/>
      <c r="C485" s="128"/>
      <c r="D485" s="112"/>
      <c r="E485" s="113"/>
      <c r="F485" s="128"/>
    </row>
    <row r="486" spans="1:6" s="114" customFormat="1" x14ac:dyDescent="0.2">
      <c r="A486" s="127"/>
      <c r="B486" s="125"/>
      <c r="C486" s="128"/>
      <c r="D486" s="112"/>
      <c r="E486" s="113"/>
      <c r="F486" s="128"/>
    </row>
    <row r="487" spans="1:6" s="114" customFormat="1" x14ac:dyDescent="0.2">
      <c r="A487" s="127"/>
      <c r="B487" s="125"/>
      <c r="C487" s="128"/>
      <c r="D487" s="112"/>
      <c r="E487" s="113"/>
      <c r="F487" s="128"/>
    </row>
    <row r="488" spans="1:6" s="114" customFormat="1" x14ac:dyDescent="0.2">
      <c r="A488" s="127"/>
      <c r="B488" s="125"/>
      <c r="C488" s="128"/>
      <c r="D488" s="112"/>
      <c r="E488" s="113"/>
      <c r="F488" s="128"/>
    </row>
    <row r="489" spans="1:6" s="114" customFormat="1" x14ac:dyDescent="0.2">
      <c r="A489" s="127"/>
      <c r="B489" s="125"/>
      <c r="C489" s="128"/>
      <c r="D489" s="112"/>
      <c r="E489" s="113"/>
      <c r="F489" s="128"/>
    </row>
    <row r="490" spans="1:6" s="114" customFormat="1" x14ac:dyDescent="0.2">
      <c r="A490" s="127"/>
      <c r="B490" s="125"/>
      <c r="C490" s="128"/>
      <c r="D490" s="112"/>
      <c r="E490" s="113"/>
      <c r="F490" s="128"/>
    </row>
    <row r="491" spans="1:6" s="114" customFormat="1" x14ac:dyDescent="0.2">
      <c r="A491" s="127"/>
      <c r="B491" s="125"/>
      <c r="C491" s="128"/>
      <c r="D491" s="112"/>
      <c r="E491" s="113"/>
      <c r="F491" s="128"/>
    </row>
    <row r="492" spans="1:6" s="114" customFormat="1" x14ac:dyDescent="0.2">
      <c r="A492" s="127"/>
      <c r="B492" s="125"/>
      <c r="C492" s="128"/>
      <c r="D492" s="112"/>
      <c r="E492" s="113"/>
      <c r="F492" s="128"/>
    </row>
    <row r="493" spans="1:6" s="114" customFormat="1" x14ac:dyDescent="0.2">
      <c r="A493" s="127"/>
      <c r="B493" s="125"/>
      <c r="C493" s="128"/>
      <c r="D493" s="112"/>
      <c r="E493" s="113"/>
      <c r="F493" s="128"/>
    </row>
    <row r="494" spans="1:6" s="114" customFormat="1" x14ac:dyDescent="0.2">
      <c r="A494" s="127"/>
      <c r="B494" s="125"/>
      <c r="C494" s="128"/>
      <c r="D494" s="112"/>
      <c r="E494" s="113"/>
      <c r="F494" s="128"/>
    </row>
    <row r="495" spans="1:6" s="114" customFormat="1" x14ac:dyDescent="0.2">
      <c r="A495" s="127"/>
      <c r="B495" s="125"/>
      <c r="C495" s="128"/>
      <c r="D495" s="112"/>
      <c r="E495" s="113"/>
      <c r="F495" s="128"/>
    </row>
    <row r="496" spans="1:6" s="114" customFormat="1" x14ac:dyDescent="0.2">
      <c r="A496" s="127"/>
      <c r="B496" s="125"/>
      <c r="C496" s="128"/>
      <c r="D496" s="112"/>
      <c r="E496" s="113"/>
      <c r="F496" s="128"/>
    </row>
    <row r="497" spans="1:6" s="114" customFormat="1" x14ac:dyDescent="0.2">
      <c r="A497" s="127"/>
      <c r="B497" s="125"/>
      <c r="C497" s="128"/>
      <c r="D497" s="112"/>
      <c r="E497" s="113"/>
      <c r="F497" s="128"/>
    </row>
    <row r="498" spans="1:6" s="114" customFormat="1" x14ac:dyDescent="0.2">
      <c r="A498" s="127"/>
      <c r="B498" s="125"/>
      <c r="C498" s="128"/>
      <c r="D498" s="112"/>
      <c r="E498" s="113"/>
      <c r="F498" s="128"/>
    </row>
    <row r="499" spans="1:6" s="114" customFormat="1" x14ac:dyDescent="0.2">
      <c r="A499" s="127"/>
      <c r="B499" s="125"/>
      <c r="C499" s="128"/>
      <c r="D499" s="112"/>
      <c r="E499" s="113"/>
      <c r="F499" s="128"/>
    </row>
    <row r="500" spans="1:6" s="114" customFormat="1" x14ac:dyDescent="0.2">
      <c r="A500" s="127"/>
      <c r="B500" s="125"/>
      <c r="C500" s="128"/>
      <c r="D500" s="112"/>
      <c r="E500" s="113"/>
      <c r="F500" s="128"/>
    </row>
    <row r="501" spans="1:6" s="114" customFormat="1" x14ac:dyDescent="0.2">
      <c r="A501" s="127"/>
      <c r="B501" s="125"/>
      <c r="C501" s="128"/>
      <c r="D501" s="112"/>
      <c r="E501" s="113"/>
      <c r="F501" s="128"/>
    </row>
    <row r="502" spans="1:6" s="114" customFormat="1" x14ac:dyDescent="0.2">
      <c r="A502" s="127"/>
      <c r="B502" s="125"/>
      <c r="C502" s="128"/>
      <c r="D502" s="112"/>
      <c r="E502" s="113"/>
      <c r="F502" s="128"/>
    </row>
    <row r="503" spans="1:6" s="114" customFormat="1" x14ac:dyDescent="0.2">
      <c r="A503" s="127"/>
      <c r="B503" s="125"/>
      <c r="C503" s="128"/>
      <c r="D503" s="112"/>
      <c r="E503" s="113"/>
      <c r="F503" s="128"/>
    </row>
    <row r="504" spans="1:6" s="114" customFormat="1" x14ac:dyDescent="0.2">
      <c r="A504" s="127"/>
      <c r="B504" s="125"/>
      <c r="C504" s="128"/>
      <c r="D504" s="112"/>
      <c r="E504" s="113"/>
      <c r="F504" s="128"/>
    </row>
    <row r="505" spans="1:6" s="114" customFormat="1" x14ac:dyDescent="0.2">
      <c r="A505" s="127"/>
      <c r="B505" s="125"/>
      <c r="C505" s="128"/>
      <c r="D505" s="112"/>
      <c r="E505" s="113"/>
      <c r="F505" s="128"/>
    </row>
    <row r="506" spans="1:6" s="114" customFormat="1" x14ac:dyDescent="0.2">
      <c r="A506" s="127"/>
      <c r="B506" s="125"/>
      <c r="C506" s="128"/>
      <c r="D506" s="112"/>
      <c r="E506" s="113"/>
      <c r="F506" s="128"/>
    </row>
    <row r="507" spans="1:6" s="114" customFormat="1" x14ac:dyDescent="0.2">
      <c r="A507" s="127"/>
      <c r="B507" s="125"/>
      <c r="C507" s="128"/>
      <c r="D507" s="112"/>
      <c r="E507" s="113"/>
      <c r="F507" s="128"/>
    </row>
    <row r="508" spans="1:6" s="114" customFormat="1" x14ac:dyDescent="0.2">
      <c r="A508" s="127"/>
      <c r="B508" s="125"/>
      <c r="C508" s="128"/>
      <c r="D508" s="112"/>
      <c r="E508" s="113"/>
      <c r="F508" s="128"/>
    </row>
    <row r="509" spans="1:6" s="114" customFormat="1" x14ac:dyDescent="0.2">
      <c r="A509" s="127"/>
      <c r="B509" s="125"/>
      <c r="C509" s="128"/>
      <c r="D509" s="112"/>
      <c r="E509" s="113"/>
      <c r="F509" s="128"/>
    </row>
    <row r="510" spans="1:6" s="114" customFormat="1" x14ac:dyDescent="0.2">
      <c r="A510" s="127"/>
      <c r="B510" s="125"/>
      <c r="C510" s="128"/>
      <c r="D510" s="112"/>
      <c r="E510" s="113"/>
      <c r="F510" s="128"/>
    </row>
    <row r="511" spans="1:6" s="114" customFormat="1" x14ac:dyDescent="0.2">
      <c r="A511" s="127"/>
      <c r="B511" s="125"/>
      <c r="C511" s="128"/>
      <c r="D511" s="112"/>
      <c r="E511" s="113"/>
      <c r="F511" s="128"/>
    </row>
    <row r="512" spans="1:6" s="114" customFormat="1" x14ac:dyDescent="0.2">
      <c r="A512" s="127"/>
      <c r="B512" s="125"/>
      <c r="C512" s="128"/>
      <c r="D512" s="112"/>
      <c r="E512" s="113"/>
      <c r="F512" s="128"/>
    </row>
    <row r="513" spans="1:6" s="114" customFormat="1" x14ac:dyDescent="0.2">
      <c r="A513" s="127"/>
      <c r="B513" s="125"/>
      <c r="C513" s="128"/>
      <c r="D513" s="112"/>
      <c r="E513" s="113"/>
      <c r="F513" s="128"/>
    </row>
    <row r="514" spans="1:6" s="114" customFormat="1" x14ac:dyDescent="0.2">
      <c r="A514" s="127"/>
      <c r="B514" s="125"/>
      <c r="C514" s="128"/>
      <c r="D514" s="112"/>
      <c r="E514" s="113"/>
      <c r="F514" s="128"/>
    </row>
    <row r="515" spans="1:6" s="114" customFormat="1" x14ac:dyDescent="0.2">
      <c r="A515" s="127"/>
      <c r="B515" s="125"/>
      <c r="C515" s="128"/>
      <c r="D515" s="112"/>
      <c r="E515" s="113"/>
      <c r="F515" s="128"/>
    </row>
    <row r="516" spans="1:6" s="114" customFormat="1" x14ac:dyDescent="0.2">
      <c r="A516" s="127"/>
      <c r="B516" s="125"/>
      <c r="C516" s="128"/>
      <c r="D516" s="112"/>
      <c r="E516" s="113"/>
      <c r="F516" s="128"/>
    </row>
    <row r="517" spans="1:6" s="114" customFormat="1" x14ac:dyDescent="0.2">
      <c r="A517" s="127"/>
      <c r="B517" s="125"/>
      <c r="C517" s="128"/>
      <c r="D517" s="112"/>
      <c r="E517" s="113"/>
      <c r="F517" s="128"/>
    </row>
    <row r="518" spans="1:6" s="114" customFormat="1" x14ac:dyDescent="0.2">
      <c r="A518" s="127"/>
      <c r="B518" s="125"/>
      <c r="C518" s="128"/>
      <c r="D518" s="112"/>
      <c r="E518" s="113"/>
      <c r="F518" s="128"/>
    </row>
    <row r="519" spans="1:6" s="114" customFormat="1" x14ac:dyDescent="0.2">
      <c r="A519" s="127"/>
      <c r="B519" s="125"/>
      <c r="C519" s="128"/>
      <c r="D519" s="112"/>
      <c r="E519" s="113"/>
      <c r="F519" s="128"/>
    </row>
    <row r="520" spans="1:6" s="114" customFormat="1" x14ac:dyDescent="0.2">
      <c r="A520" s="127"/>
      <c r="B520" s="125"/>
      <c r="C520" s="128"/>
      <c r="D520" s="112"/>
      <c r="E520" s="113"/>
      <c r="F520" s="128"/>
    </row>
    <row r="521" spans="1:6" s="114" customFormat="1" x14ac:dyDescent="0.2">
      <c r="A521" s="127"/>
      <c r="B521" s="125"/>
      <c r="C521" s="128"/>
      <c r="D521" s="112"/>
      <c r="E521" s="113"/>
      <c r="F521" s="128"/>
    </row>
    <row r="522" spans="1:6" s="114" customFormat="1" x14ac:dyDescent="0.2">
      <c r="A522" s="127"/>
      <c r="B522" s="125"/>
      <c r="C522" s="128"/>
      <c r="D522" s="112"/>
      <c r="E522" s="113"/>
      <c r="F522" s="128"/>
    </row>
    <row r="523" spans="1:6" s="114" customFormat="1" x14ac:dyDescent="0.2">
      <c r="A523" s="127"/>
      <c r="B523" s="125"/>
      <c r="C523" s="128"/>
      <c r="D523" s="112"/>
      <c r="E523" s="113"/>
      <c r="F523" s="128"/>
    </row>
    <row r="524" spans="1:6" s="114" customFormat="1" x14ac:dyDescent="0.2">
      <c r="A524" s="127"/>
      <c r="B524" s="125"/>
      <c r="C524" s="128"/>
      <c r="D524" s="112"/>
      <c r="E524" s="113"/>
      <c r="F524" s="128"/>
    </row>
    <row r="525" spans="1:6" s="114" customFormat="1" x14ac:dyDescent="0.2">
      <c r="A525" s="127"/>
      <c r="B525" s="125"/>
      <c r="C525" s="128"/>
      <c r="D525" s="112"/>
      <c r="E525" s="113"/>
      <c r="F525" s="128"/>
    </row>
    <row r="526" spans="1:6" s="114" customFormat="1" x14ac:dyDescent="0.2">
      <c r="A526" s="127"/>
      <c r="B526" s="125"/>
      <c r="C526" s="128"/>
      <c r="D526" s="112"/>
      <c r="E526" s="113"/>
      <c r="F526" s="128"/>
    </row>
    <row r="527" spans="1:6" s="114" customFormat="1" x14ac:dyDescent="0.2">
      <c r="A527" s="127"/>
      <c r="B527" s="125"/>
      <c r="C527" s="128"/>
      <c r="D527" s="112"/>
      <c r="E527" s="113"/>
      <c r="F527" s="128"/>
    </row>
    <row r="528" spans="1:6" s="114" customFormat="1" x14ac:dyDescent="0.2">
      <c r="A528" s="127"/>
      <c r="B528" s="125"/>
      <c r="C528" s="128"/>
      <c r="D528" s="112"/>
      <c r="E528" s="113"/>
      <c r="F528" s="128"/>
    </row>
    <row r="529" spans="1:6" s="114" customFormat="1" x14ac:dyDescent="0.2">
      <c r="A529" s="127"/>
      <c r="B529" s="125"/>
      <c r="C529" s="128"/>
      <c r="D529" s="112"/>
      <c r="E529" s="113"/>
      <c r="F529" s="128"/>
    </row>
    <row r="530" spans="1:6" s="114" customFormat="1" x14ac:dyDescent="0.2">
      <c r="A530" s="127"/>
      <c r="B530" s="125"/>
      <c r="C530" s="128"/>
      <c r="D530" s="112"/>
      <c r="E530" s="113"/>
      <c r="F530" s="128"/>
    </row>
    <row r="531" spans="1:6" s="114" customFormat="1" x14ac:dyDescent="0.2">
      <c r="A531" s="127"/>
      <c r="B531" s="125"/>
      <c r="C531" s="128"/>
      <c r="D531" s="112"/>
      <c r="E531" s="113"/>
      <c r="F531" s="128"/>
    </row>
    <row r="532" spans="1:6" s="114" customFormat="1" x14ac:dyDescent="0.2">
      <c r="A532" s="127"/>
      <c r="B532" s="125"/>
      <c r="C532" s="128"/>
      <c r="D532" s="112"/>
      <c r="E532" s="113"/>
      <c r="F532" s="128"/>
    </row>
    <row r="533" spans="1:6" s="114" customFormat="1" x14ac:dyDescent="0.2">
      <c r="A533" s="127"/>
      <c r="B533" s="125"/>
      <c r="C533" s="128"/>
      <c r="D533" s="112"/>
      <c r="E533" s="113"/>
      <c r="F533" s="128"/>
    </row>
    <row r="534" spans="1:6" s="114" customFormat="1" x14ac:dyDescent="0.2">
      <c r="A534" s="127"/>
      <c r="B534" s="125"/>
      <c r="C534" s="128"/>
      <c r="D534" s="112"/>
      <c r="E534" s="113"/>
      <c r="F534" s="128"/>
    </row>
    <row r="535" spans="1:6" s="114" customFormat="1" x14ac:dyDescent="0.2">
      <c r="A535" s="127"/>
      <c r="B535" s="125"/>
      <c r="C535" s="128"/>
      <c r="D535" s="112"/>
      <c r="E535" s="113"/>
      <c r="F535" s="128"/>
    </row>
    <row r="536" spans="1:6" s="114" customFormat="1" x14ac:dyDescent="0.2">
      <c r="A536" s="127"/>
      <c r="B536" s="125"/>
      <c r="C536" s="128"/>
      <c r="D536" s="112"/>
      <c r="E536" s="113"/>
      <c r="F536" s="128"/>
    </row>
    <row r="537" spans="1:6" s="114" customFormat="1" x14ac:dyDescent="0.2">
      <c r="A537" s="127"/>
      <c r="B537" s="125"/>
      <c r="C537" s="128"/>
      <c r="D537" s="112"/>
      <c r="E537" s="113"/>
      <c r="F537" s="128"/>
    </row>
    <row r="538" spans="1:6" s="114" customFormat="1" x14ac:dyDescent="0.2">
      <c r="A538" s="127"/>
      <c r="B538" s="125"/>
      <c r="C538" s="128"/>
      <c r="D538" s="112"/>
      <c r="E538" s="113"/>
      <c r="F538" s="128"/>
    </row>
    <row r="539" spans="1:6" s="114" customFormat="1" x14ac:dyDescent="0.2">
      <c r="A539" s="127"/>
      <c r="B539" s="125"/>
      <c r="C539" s="128"/>
      <c r="D539" s="112"/>
      <c r="E539" s="113"/>
      <c r="F539" s="128"/>
    </row>
    <row r="540" spans="1:6" s="114" customFormat="1" x14ac:dyDescent="0.2">
      <c r="A540" s="127"/>
      <c r="B540" s="125"/>
      <c r="C540" s="128"/>
      <c r="D540" s="112"/>
      <c r="E540" s="113"/>
      <c r="F540" s="128"/>
    </row>
    <row r="541" spans="1:6" s="114" customFormat="1" x14ac:dyDescent="0.2">
      <c r="A541" s="127"/>
      <c r="B541" s="125"/>
      <c r="C541" s="128"/>
      <c r="D541" s="112"/>
      <c r="E541" s="113"/>
      <c r="F541" s="128"/>
    </row>
    <row r="542" spans="1:6" s="114" customFormat="1" x14ac:dyDescent="0.2">
      <c r="A542" s="127"/>
      <c r="B542" s="125"/>
      <c r="C542" s="128"/>
      <c r="D542" s="112"/>
      <c r="E542" s="113"/>
      <c r="F542" s="128"/>
    </row>
    <row r="543" spans="1:6" s="114" customFormat="1" x14ac:dyDescent="0.2">
      <c r="A543" s="127"/>
      <c r="B543" s="125"/>
      <c r="C543" s="128"/>
      <c r="D543" s="112"/>
      <c r="E543" s="113"/>
      <c r="F543" s="128"/>
    </row>
    <row r="544" spans="1:6" s="114" customFormat="1" x14ac:dyDescent="0.2">
      <c r="A544" s="127"/>
      <c r="B544" s="125"/>
      <c r="C544" s="128"/>
      <c r="D544" s="112"/>
      <c r="E544" s="113"/>
      <c r="F544" s="128"/>
    </row>
    <row r="545" spans="1:6" s="114" customFormat="1" x14ac:dyDescent="0.2">
      <c r="A545" s="127"/>
      <c r="B545" s="125"/>
      <c r="C545" s="128"/>
      <c r="D545" s="112"/>
      <c r="E545" s="113"/>
      <c r="F545" s="128"/>
    </row>
    <row r="546" spans="1:6" s="114" customFormat="1" x14ac:dyDescent="0.2">
      <c r="A546" s="127"/>
      <c r="B546" s="125"/>
      <c r="C546" s="128"/>
      <c r="D546" s="112"/>
      <c r="E546" s="113"/>
      <c r="F546" s="128"/>
    </row>
    <row r="547" spans="1:6" s="114" customFormat="1" x14ac:dyDescent="0.2">
      <c r="A547" s="127"/>
      <c r="B547" s="125"/>
      <c r="C547" s="128"/>
      <c r="D547" s="112"/>
      <c r="E547" s="113"/>
      <c r="F547" s="128"/>
    </row>
    <row r="548" spans="1:6" s="114" customFormat="1" x14ac:dyDescent="0.2">
      <c r="A548" s="127"/>
      <c r="B548" s="125"/>
      <c r="C548" s="128"/>
      <c r="D548" s="112"/>
      <c r="E548" s="113"/>
      <c r="F548" s="128"/>
    </row>
    <row r="549" spans="1:6" s="114" customFormat="1" x14ac:dyDescent="0.2">
      <c r="A549" s="127"/>
      <c r="B549" s="125"/>
      <c r="C549" s="128"/>
      <c r="D549" s="112"/>
      <c r="E549" s="113"/>
      <c r="F549" s="128"/>
    </row>
    <row r="550" spans="1:6" s="114" customFormat="1" x14ac:dyDescent="0.2">
      <c r="A550" s="127"/>
      <c r="B550" s="125"/>
      <c r="C550" s="128"/>
      <c r="D550" s="112"/>
      <c r="E550" s="113"/>
      <c r="F550" s="128"/>
    </row>
    <row r="551" spans="1:6" s="114" customFormat="1" x14ac:dyDescent="0.2">
      <c r="A551" s="127"/>
      <c r="B551" s="125"/>
      <c r="C551" s="128"/>
      <c r="D551" s="112"/>
      <c r="E551" s="113"/>
      <c r="F551" s="128"/>
    </row>
    <row r="552" spans="1:6" s="114" customFormat="1" x14ac:dyDescent="0.2">
      <c r="A552" s="127"/>
      <c r="B552" s="125"/>
      <c r="C552" s="128"/>
      <c r="D552" s="112"/>
      <c r="E552" s="113"/>
      <c r="F552" s="128"/>
    </row>
    <row r="553" spans="1:6" s="114" customFormat="1" x14ac:dyDescent="0.2">
      <c r="A553" s="127"/>
      <c r="B553" s="125"/>
      <c r="C553" s="128"/>
      <c r="D553" s="112"/>
      <c r="E553" s="113"/>
      <c r="F553" s="128"/>
    </row>
    <row r="554" spans="1:6" s="114" customFormat="1" x14ac:dyDescent="0.2">
      <c r="A554" s="127"/>
      <c r="B554" s="125"/>
      <c r="C554" s="128"/>
      <c r="D554" s="112"/>
      <c r="E554" s="113"/>
      <c r="F554" s="128"/>
    </row>
    <row r="555" spans="1:6" s="114" customFormat="1" x14ac:dyDescent="0.2">
      <c r="A555" s="127"/>
      <c r="B555" s="125"/>
      <c r="C555" s="128"/>
      <c r="D555" s="112"/>
      <c r="E555" s="113"/>
      <c r="F555" s="128"/>
    </row>
    <row r="556" spans="1:6" s="114" customFormat="1" x14ac:dyDescent="0.2">
      <c r="A556" s="127"/>
      <c r="B556" s="125"/>
      <c r="C556" s="128"/>
      <c r="D556" s="112"/>
      <c r="E556" s="113"/>
      <c r="F556" s="128"/>
    </row>
    <row r="557" spans="1:6" s="114" customFormat="1" x14ac:dyDescent="0.2">
      <c r="A557" s="127"/>
      <c r="B557" s="125"/>
      <c r="C557" s="128"/>
      <c r="D557" s="112"/>
      <c r="E557" s="113"/>
      <c r="F557" s="128"/>
    </row>
    <row r="558" spans="1:6" s="114" customFormat="1" x14ac:dyDescent="0.2">
      <c r="A558" s="127"/>
      <c r="B558" s="125"/>
      <c r="C558" s="128"/>
      <c r="D558" s="112"/>
      <c r="E558" s="113"/>
      <c r="F558" s="128"/>
    </row>
    <row r="559" spans="1:6" s="114" customFormat="1" x14ac:dyDescent="0.2">
      <c r="A559" s="127"/>
      <c r="B559" s="125"/>
      <c r="C559" s="128"/>
      <c r="D559" s="112"/>
      <c r="E559" s="113"/>
      <c r="F559" s="128"/>
    </row>
    <row r="560" spans="1:6" s="114" customFormat="1" x14ac:dyDescent="0.2">
      <c r="A560" s="127"/>
      <c r="B560" s="125"/>
      <c r="C560" s="128"/>
      <c r="D560" s="112"/>
      <c r="E560" s="113"/>
      <c r="F560" s="128"/>
    </row>
    <row r="561" spans="1:6" s="114" customFormat="1" x14ac:dyDescent="0.2">
      <c r="A561" s="127"/>
      <c r="B561" s="125"/>
      <c r="C561" s="128"/>
      <c r="D561" s="112"/>
      <c r="E561" s="113"/>
      <c r="F561" s="128"/>
    </row>
    <row r="562" spans="1:6" s="114" customFormat="1" x14ac:dyDescent="0.2">
      <c r="A562" s="127"/>
      <c r="B562" s="125"/>
      <c r="C562" s="128"/>
      <c r="D562" s="112"/>
      <c r="E562" s="113"/>
      <c r="F562" s="128"/>
    </row>
    <row r="563" spans="1:6" s="114" customFormat="1" x14ac:dyDescent="0.2">
      <c r="A563" s="127"/>
      <c r="B563" s="125"/>
      <c r="C563" s="128"/>
      <c r="D563" s="112"/>
      <c r="E563" s="113"/>
      <c r="F563" s="128"/>
    </row>
    <row r="564" spans="1:6" s="114" customFormat="1" x14ac:dyDescent="0.2">
      <c r="A564" s="127"/>
      <c r="B564" s="125"/>
      <c r="C564" s="128"/>
      <c r="D564" s="112"/>
      <c r="E564" s="113"/>
      <c r="F564" s="128"/>
    </row>
    <row r="565" spans="1:6" s="114" customFormat="1" x14ac:dyDescent="0.2">
      <c r="A565" s="127"/>
      <c r="B565" s="125"/>
      <c r="C565" s="128"/>
      <c r="D565" s="112"/>
      <c r="E565" s="113"/>
      <c r="F565" s="128"/>
    </row>
    <row r="566" spans="1:6" s="114" customFormat="1" x14ac:dyDescent="0.2">
      <c r="A566" s="127"/>
      <c r="B566" s="125"/>
      <c r="C566" s="128"/>
      <c r="D566" s="112"/>
      <c r="E566" s="113"/>
      <c r="F566" s="128"/>
    </row>
    <row r="567" spans="1:6" s="114" customFormat="1" x14ac:dyDescent="0.2">
      <c r="A567" s="127"/>
      <c r="B567" s="125"/>
      <c r="C567" s="128"/>
      <c r="D567" s="112"/>
      <c r="E567" s="113"/>
      <c r="F567" s="128"/>
    </row>
    <row r="568" spans="1:6" s="114" customFormat="1" x14ac:dyDescent="0.2">
      <c r="A568" s="127"/>
      <c r="B568" s="125"/>
      <c r="C568" s="128"/>
      <c r="D568" s="112"/>
      <c r="E568" s="113"/>
      <c r="F568" s="128"/>
    </row>
    <row r="569" spans="1:6" s="114" customFormat="1" x14ac:dyDescent="0.2">
      <c r="A569" s="127"/>
      <c r="B569" s="125"/>
      <c r="C569" s="128"/>
      <c r="D569" s="112"/>
      <c r="E569" s="113"/>
      <c r="F569" s="128"/>
    </row>
    <row r="570" spans="1:6" s="114" customFormat="1" x14ac:dyDescent="0.2">
      <c r="A570" s="127"/>
      <c r="B570" s="125"/>
      <c r="C570" s="128"/>
      <c r="D570" s="112"/>
      <c r="E570" s="113"/>
      <c r="F570" s="128"/>
    </row>
    <row r="571" spans="1:6" s="114" customFormat="1" x14ac:dyDescent="0.2">
      <c r="A571" s="127"/>
      <c r="B571" s="125"/>
      <c r="C571" s="128"/>
      <c r="D571" s="112"/>
      <c r="E571" s="113"/>
      <c r="F571" s="128"/>
    </row>
    <row r="572" spans="1:6" s="114" customFormat="1" x14ac:dyDescent="0.2">
      <c r="A572" s="127"/>
      <c r="B572" s="125"/>
      <c r="C572" s="128"/>
      <c r="D572" s="112"/>
      <c r="E572" s="113"/>
      <c r="F572" s="128"/>
    </row>
    <row r="573" spans="1:6" s="114" customFormat="1" x14ac:dyDescent="0.2">
      <c r="A573" s="127"/>
      <c r="B573" s="125"/>
      <c r="C573" s="128"/>
      <c r="D573" s="112"/>
      <c r="E573" s="113"/>
      <c r="F573" s="128"/>
    </row>
    <row r="574" spans="1:6" s="114" customFormat="1" x14ac:dyDescent="0.2">
      <c r="A574" s="127"/>
      <c r="B574" s="125"/>
      <c r="C574" s="128"/>
      <c r="D574" s="112"/>
      <c r="E574" s="113"/>
      <c r="F574" s="128"/>
    </row>
    <row r="575" spans="1:6" s="114" customFormat="1" x14ac:dyDescent="0.2">
      <c r="A575" s="127"/>
      <c r="B575" s="125"/>
      <c r="C575" s="128"/>
      <c r="D575" s="112"/>
      <c r="E575" s="113"/>
      <c r="F575" s="128"/>
    </row>
    <row r="576" spans="1:6" s="114" customFormat="1" x14ac:dyDescent="0.2">
      <c r="A576" s="127"/>
      <c r="B576" s="125"/>
      <c r="C576" s="128"/>
      <c r="D576" s="112"/>
      <c r="E576" s="113"/>
      <c r="F576" s="128"/>
    </row>
    <row r="577" spans="1:6" s="114" customFormat="1" x14ac:dyDescent="0.2">
      <c r="A577" s="127"/>
      <c r="B577" s="125"/>
      <c r="C577" s="128"/>
      <c r="D577" s="112"/>
      <c r="E577" s="113"/>
      <c r="F577" s="128"/>
    </row>
    <row r="578" spans="1:6" s="114" customFormat="1" x14ac:dyDescent="0.2">
      <c r="A578" s="127"/>
      <c r="B578" s="125"/>
      <c r="C578" s="128"/>
      <c r="D578" s="112"/>
      <c r="E578" s="113"/>
      <c r="F578" s="128"/>
    </row>
    <row r="579" spans="1:6" s="114" customFormat="1" x14ac:dyDescent="0.2">
      <c r="A579" s="127"/>
      <c r="B579" s="125"/>
      <c r="C579" s="128"/>
      <c r="D579" s="112"/>
      <c r="E579" s="113"/>
      <c r="F579" s="128"/>
    </row>
    <row r="580" spans="1:6" s="114" customFormat="1" x14ac:dyDescent="0.2">
      <c r="A580" s="127"/>
      <c r="B580" s="125"/>
      <c r="C580" s="128"/>
      <c r="D580" s="112"/>
      <c r="E580" s="113"/>
      <c r="F580" s="128"/>
    </row>
    <row r="581" spans="1:6" s="114" customFormat="1" x14ac:dyDescent="0.2">
      <c r="A581" s="127"/>
      <c r="B581" s="125"/>
      <c r="C581" s="128"/>
      <c r="D581" s="112"/>
      <c r="E581" s="113"/>
      <c r="F581" s="128"/>
    </row>
    <row r="582" spans="1:6" s="114" customFormat="1" x14ac:dyDescent="0.2">
      <c r="A582" s="127"/>
      <c r="B582" s="125"/>
      <c r="C582" s="128"/>
      <c r="D582" s="112"/>
      <c r="E582" s="113"/>
      <c r="F582" s="128"/>
    </row>
    <row r="583" spans="1:6" s="114" customFormat="1" x14ac:dyDescent="0.2">
      <c r="A583" s="127"/>
      <c r="B583" s="125"/>
      <c r="C583" s="128"/>
      <c r="D583" s="112"/>
      <c r="E583" s="113"/>
      <c r="F583" s="128"/>
    </row>
    <row r="584" spans="1:6" s="114" customFormat="1" x14ac:dyDescent="0.2">
      <c r="A584" s="127"/>
      <c r="B584" s="125"/>
      <c r="C584" s="128"/>
      <c r="D584" s="112"/>
      <c r="E584" s="113"/>
      <c r="F584" s="128"/>
    </row>
    <row r="585" spans="1:6" s="114" customFormat="1" x14ac:dyDescent="0.2">
      <c r="A585" s="127"/>
      <c r="B585" s="125"/>
      <c r="C585" s="128"/>
      <c r="D585" s="112"/>
      <c r="E585" s="113"/>
      <c r="F585" s="128"/>
    </row>
    <row r="586" spans="1:6" s="114" customFormat="1" x14ac:dyDescent="0.2">
      <c r="A586" s="127"/>
      <c r="B586" s="125"/>
      <c r="C586" s="128"/>
      <c r="D586" s="112"/>
      <c r="E586" s="113"/>
      <c r="F586" s="128"/>
    </row>
    <row r="587" spans="1:6" s="114" customFormat="1" x14ac:dyDescent="0.2">
      <c r="A587" s="127"/>
      <c r="B587" s="125"/>
      <c r="C587" s="128"/>
      <c r="D587" s="112"/>
      <c r="E587" s="113"/>
      <c r="F587" s="128"/>
    </row>
    <row r="588" spans="1:6" s="114" customFormat="1" x14ac:dyDescent="0.2">
      <c r="A588" s="127"/>
      <c r="B588" s="125"/>
      <c r="C588" s="128"/>
      <c r="D588" s="112"/>
      <c r="E588" s="113"/>
      <c r="F588" s="128"/>
    </row>
    <row r="589" spans="1:6" s="114" customFormat="1" x14ac:dyDescent="0.2">
      <c r="A589" s="127"/>
      <c r="B589" s="125"/>
      <c r="C589" s="128"/>
      <c r="D589" s="112"/>
      <c r="E589" s="113"/>
      <c r="F589" s="128"/>
    </row>
    <row r="590" spans="1:6" s="114" customFormat="1" x14ac:dyDescent="0.2">
      <c r="A590" s="127"/>
      <c r="B590" s="125"/>
      <c r="C590" s="128"/>
      <c r="D590" s="112"/>
      <c r="E590" s="113"/>
      <c r="F590" s="128"/>
    </row>
    <row r="591" spans="1:6" s="114" customFormat="1" x14ac:dyDescent="0.2">
      <c r="A591" s="127"/>
      <c r="B591" s="125"/>
      <c r="C591" s="128"/>
      <c r="D591" s="112"/>
      <c r="E591" s="113"/>
      <c r="F591" s="128"/>
    </row>
    <row r="592" spans="1:6" s="114" customFormat="1" x14ac:dyDescent="0.2">
      <c r="A592" s="127"/>
      <c r="B592" s="125"/>
      <c r="C592" s="128"/>
      <c r="D592" s="112"/>
      <c r="E592" s="113"/>
      <c r="F592" s="128"/>
    </row>
    <row r="593" spans="1:6" s="114" customFormat="1" x14ac:dyDescent="0.2">
      <c r="A593" s="127"/>
      <c r="B593" s="125"/>
      <c r="C593" s="128"/>
      <c r="D593" s="112"/>
      <c r="E593" s="113"/>
      <c r="F593" s="128"/>
    </row>
    <row r="594" spans="1:6" s="114" customFormat="1" x14ac:dyDescent="0.2">
      <c r="A594" s="127"/>
      <c r="B594" s="125"/>
      <c r="C594" s="128"/>
      <c r="D594" s="112"/>
      <c r="E594" s="113"/>
      <c r="F594" s="128"/>
    </row>
    <row r="595" spans="1:6" s="114" customFormat="1" x14ac:dyDescent="0.2">
      <c r="A595" s="127"/>
      <c r="B595" s="125"/>
      <c r="C595" s="128"/>
      <c r="D595" s="112"/>
      <c r="E595" s="113"/>
      <c r="F595" s="128"/>
    </row>
    <row r="596" spans="1:6" s="114" customFormat="1" x14ac:dyDescent="0.2">
      <c r="A596" s="127"/>
      <c r="B596" s="125"/>
      <c r="C596" s="128"/>
      <c r="D596" s="112"/>
      <c r="E596" s="113"/>
      <c r="F596" s="128"/>
    </row>
    <row r="597" spans="1:6" s="114" customFormat="1" x14ac:dyDescent="0.2">
      <c r="A597" s="127"/>
      <c r="B597" s="125"/>
      <c r="C597" s="128"/>
      <c r="D597" s="112"/>
      <c r="E597" s="113"/>
      <c r="F597" s="128"/>
    </row>
    <row r="598" spans="1:6" s="114" customFormat="1" x14ac:dyDescent="0.2">
      <c r="A598" s="127"/>
      <c r="B598" s="125"/>
      <c r="C598" s="128"/>
      <c r="D598" s="112"/>
      <c r="E598" s="113"/>
      <c r="F598" s="128"/>
    </row>
    <row r="599" spans="1:6" s="114" customFormat="1" x14ac:dyDescent="0.2">
      <c r="A599" s="127"/>
      <c r="B599" s="125"/>
      <c r="C599" s="128"/>
      <c r="D599" s="112"/>
      <c r="E599" s="113"/>
      <c r="F599" s="128"/>
    </row>
    <row r="600" spans="1:6" s="114" customFormat="1" x14ac:dyDescent="0.2">
      <c r="A600" s="127"/>
      <c r="B600" s="125"/>
      <c r="C600" s="128"/>
      <c r="D600" s="112"/>
      <c r="E600" s="113"/>
      <c r="F600" s="128"/>
    </row>
    <row r="601" spans="1:6" s="114" customFormat="1" x14ac:dyDescent="0.2">
      <c r="A601" s="127"/>
      <c r="B601" s="125"/>
      <c r="C601" s="128"/>
      <c r="D601" s="112"/>
      <c r="E601" s="113"/>
      <c r="F601" s="128"/>
    </row>
    <row r="602" spans="1:6" s="114" customFormat="1" x14ac:dyDescent="0.2">
      <c r="A602" s="127"/>
      <c r="B602" s="125"/>
      <c r="C602" s="128"/>
      <c r="D602" s="112"/>
      <c r="E602" s="113"/>
      <c r="F602" s="128"/>
    </row>
    <row r="603" spans="1:6" s="114" customFormat="1" x14ac:dyDescent="0.2">
      <c r="A603" s="127"/>
      <c r="B603" s="125"/>
      <c r="C603" s="128"/>
      <c r="D603" s="112"/>
      <c r="E603" s="113"/>
      <c r="F603" s="128"/>
    </row>
    <row r="604" spans="1:6" s="114" customFormat="1" x14ac:dyDescent="0.2">
      <c r="A604" s="127"/>
      <c r="B604" s="125"/>
      <c r="C604" s="128"/>
      <c r="D604" s="112"/>
      <c r="E604" s="113"/>
      <c r="F604" s="128"/>
    </row>
    <row r="605" spans="1:6" s="114" customFormat="1" x14ac:dyDescent="0.2">
      <c r="A605" s="127"/>
      <c r="B605" s="125"/>
      <c r="C605" s="128"/>
      <c r="D605" s="112"/>
      <c r="E605" s="113"/>
      <c r="F605" s="128"/>
    </row>
    <row r="606" spans="1:6" s="114" customFormat="1" x14ac:dyDescent="0.2">
      <c r="A606" s="127"/>
      <c r="B606" s="125"/>
      <c r="C606" s="128"/>
      <c r="D606" s="112"/>
      <c r="E606" s="113"/>
      <c r="F606" s="128"/>
    </row>
    <row r="607" spans="1:6" s="114" customFormat="1" x14ac:dyDescent="0.2">
      <c r="A607" s="127"/>
      <c r="B607" s="125"/>
      <c r="C607" s="128"/>
      <c r="D607" s="112"/>
      <c r="E607" s="113"/>
      <c r="F607" s="128"/>
    </row>
    <row r="608" spans="1:6" s="114" customFormat="1" x14ac:dyDescent="0.2">
      <c r="A608" s="127"/>
      <c r="B608" s="125"/>
      <c r="C608" s="128"/>
      <c r="D608" s="112"/>
      <c r="E608" s="113"/>
      <c r="F608" s="128"/>
    </row>
    <row r="609" spans="1:6" s="114" customFormat="1" x14ac:dyDescent="0.2">
      <c r="A609" s="127"/>
      <c r="B609" s="125"/>
      <c r="C609" s="128"/>
      <c r="D609" s="112"/>
      <c r="E609" s="113"/>
      <c r="F609" s="128"/>
    </row>
    <row r="610" spans="1:6" s="114" customFormat="1" x14ac:dyDescent="0.2">
      <c r="A610" s="127"/>
      <c r="B610" s="125"/>
      <c r="C610" s="128"/>
      <c r="D610" s="112"/>
      <c r="E610" s="113"/>
      <c r="F610" s="128"/>
    </row>
    <row r="611" spans="1:6" s="114" customFormat="1" x14ac:dyDescent="0.2">
      <c r="A611" s="127"/>
      <c r="B611" s="125"/>
      <c r="C611" s="128"/>
      <c r="D611" s="112"/>
      <c r="E611" s="113"/>
      <c r="F611" s="128"/>
    </row>
    <row r="612" spans="1:6" s="114" customFormat="1" x14ac:dyDescent="0.2">
      <c r="A612" s="127"/>
      <c r="B612" s="125"/>
      <c r="C612" s="128"/>
      <c r="D612" s="112"/>
      <c r="E612" s="113"/>
      <c r="F612" s="128"/>
    </row>
    <row r="613" spans="1:6" s="114" customFormat="1" x14ac:dyDescent="0.2">
      <c r="A613" s="127"/>
      <c r="B613" s="125"/>
      <c r="C613" s="128"/>
      <c r="D613" s="112"/>
      <c r="E613" s="113"/>
      <c r="F613" s="128"/>
    </row>
    <row r="614" spans="1:6" s="114" customFormat="1" x14ac:dyDescent="0.2">
      <c r="A614" s="127"/>
      <c r="B614" s="125"/>
      <c r="C614" s="128"/>
      <c r="D614" s="112"/>
      <c r="E614" s="113"/>
      <c r="F614" s="128"/>
    </row>
    <row r="615" spans="1:6" s="114" customFormat="1" x14ac:dyDescent="0.2">
      <c r="A615" s="127"/>
      <c r="B615" s="125"/>
      <c r="C615" s="128"/>
      <c r="D615" s="112"/>
      <c r="E615" s="113"/>
      <c r="F615" s="128"/>
    </row>
    <row r="616" spans="1:6" s="114" customFormat="1" x14ac:dyDescent="0.2">
      <c r="A616" s="127"/>
      <c r="B616" s="125"/>
      <c r="C616" s="128"/>
      <c r="D616" s="112"/>
      <c r="E616" s="113"/>
      <c r="F616" s="128"/>
    </row>
    <row r="617" spans="1:6" s="114" customFormat="1" x14ac:dyDescent="0.2">
      <c r="A617" s="127"/>
      <c r="B617" s="125"/>
      <c r="C617" s="128"/>
      <c r="D617" s="112"/>
      <c r="E617" s="113"/>
      <c r="F617" s="128"/>
    </row>
    <row r="618" spans="1:6" s="114" customFormat="1" x14ac:dyDescent="0.2">
      <c r="A618" s="127"/>
      <c r="B618" s="125"/>
      <c r="C618" s="128"/>
      <c r="D618" s="112"/>
      <c r="E618" s="113"/>
      <c r="F618" s="128"/>
    </row>
    <row r="619" spans="1:6" s="114" customFormat="1" x14ac:dyDescent="0.2">
      <c r="A619" s="127"/>
      <c r="B619" s="125"/>
      <c r="C619" s="128"/>
      <c r="D619" s="112"/>
      <c r="E619" s="113"/>
      <c r="F619" s="128"/>
    </row>
    <row r="620" spans="1:6" s="114" customFormat="1" x14ac:dyDescent="0.2">
      <c r="A620" s="127"/>
      <c r="B620" s="125"/>
      <c r="C620" s="128"/>
      <c r="D620" s="112"/>
      <c r="E620" s="113"/>
      <c r="F620" s="128"/>
    </row>
    <row r="621" spans="1:6" s="114" customFormat="1" x14ac:dyDescent="0.2">
      <c r="A621" s="127"/>
      <c r="B621" s="125"/>
      <c r="C621" s="128"/>
      <c r="D621" s="112"/>
      <c r="E621" s="113"/>
      <c r="F621" s="128"/>
    </row>
    <row r="622" spans="1:6" s="114" customFormat="1" x14ac:dyDescent="0.2">
      <c r="A622" s="127"/>
      <c r="B622" s="125"/>
      <c r="C622" s="128"/>
      <c r="D622" s="112"/>
      <c r="E622" s="113"/>
      <c r="F622" s="128"/>
    </row>
    <row r="623" spans="1:6" s="114" customFormat="1" x14ac:dyDescent="0.2">
      <c r="A623" s="127"/>
      <c r="B623" s="125"/>
      <c r="C623" s="128"/>
      <c r="D623" s="112"/>
      <c r="E623" s="113"/>
      <c r="F623" s="128"/>
    </row>
    <row r="624" spans="1:6" s="114" customFormat="1" x14ac:dyDescent="0.2">
      <c r="A624" s="127"/>
      <c r="B624" s="125"/>
      <c r="C624" s="128"/>
      <c r="D624" s="112"/>
      <c r="E624" s="113"/>
      <c r="F624" s="128"/>
    </row>
    <row r="625" spans="1:6" s="114" customFormat="1" x14ac:dyDescent="0.2">
      <c r="A625" s="127"/>
      <c r="B625" s="125"/>
      <c r="C625" s="128"/>
      <c r="D625" s="112"/>
      <c r="E625" s="113"/>
      <c r="F625" s="128"/>
    </row>
    <row r="626" spans="1:6" s="114" customFormat="1" x14ac:dyDescent="0.2">
      <c r="A626" s="127"/>
      <c r="B626" s="125"/>
      <c r="C626" s="128"/>
      <c r="D626" s="112"/>
      <c r="E626" s="113"/>
      <c r="F626" s="128"/>
    </row>
    <row r="627" spans="1:6" s="114" customFormat="1" x14ac:dyDescent="0.2">
      <c r="A627" s="127"/>
      <c r="B627" s="125"/>
      <c r="C627" s="128"/>
      <c r="D627" s="112"/>
      <c r="E627" s="113"/>
      <c r="F627" s="128"/>
    </row>
    <row r="628" spans="1:6" s="114" customFormat="1" x14ac:dyDescent="0.2">
      <c r="A628" s="127"/>
      <c r="B628" s="125"/>
      <c r="C628" s="128"/>
      <c r="D628" s="112"/>
      <c r="E628" s="113"/>
      <c r="F628" s="128"/>
    </row>
    <row r="629" spans="1:6" s="114" customFormat="1" x14ac:dyDescent="0.2">
      <c r="A629" s="127"/>
      <c r="B629" s="125"/>
      <c r="C629" s="128"/>
      <c r="D629" s="112"/>
      <c r="E629" s="113"/>
      <c r="F629" s="128"/>
    </row>
    <row r="630" spans="1:6" s="114" customFormat="1" x14ac:dyDescent="0.2">
      <c r="A630" s="127"/>
      <c r="B630" s="125"/>
      <c r="C630" s="128"/>
      <c r="D630" s="112"/>
      <c r="E630" s="113"/>
      <c r="F630" s="128"/>
    </row>
    <row r="631" spans="1:6" s="114" customFormat="1" x14ac:dyDescent="0.2">
      <c r="A631" s="127"/>
      <c r="B631" s="125"/>
      <c r="C631" s="128"/>
      <c r="D631" s="112"/>
      <c r="E631" s="113"/>
      <c r="F631" s="128"/>
    </row>
    <row r="632" spans="1:6" s="114" customFormat="1" x14ac:dyDescent="0.2">
      <c r="A632" s="127"/>
      <c r="B632" s="125"/>
      <c r="C632" s="128"/>
      <c r="D632" s="112"/>
      <c r="E632" s="113"/>
      <c r="F632" s="128"/>
    </row>
    <row r="633" spans="1:6" s="114" customFormat="1" x14ac:dyDescent="0.2">
      <c r="A633" s="127"/>
      <c r="B633" s="125"/>
      <c r="C633" s="128"/>
      <c r="D633" s="112"/>
      <c r="E633" s="113"/>
      <c r="F633" s="128"/>
    </row>
    <row r="634" spans="1:6" s="114" customFormat="1" x14ac:dyDescent="0.2">
      <c r="A634" s="127"/>
      <c r="B634" s="125"/>
      <c r="C634" s="128"/>
      <c r="D634" s="112"/>
      <c r="E634" s="113"/>
      <c r="F634" s="128"/>
    </row>
    <row r="635" spans="1:6" s="114" customFormat="1" x14ac:dyDescent="0.2">
      <c r="A635" s="127"/>
      <c r="B635" s="125"/>
      <c r="C635" s="128"/>
      <c r="D635" s="112"/>
      <c r="E635" s="113"/>
      <c r="F635" s="128"/>
    </row>
    <row r="636" spans="1:6" s="114" customFormat="1" x14ac:dyDescent="0.2">
      <c r="A636" s="127"/>
      <c r="B636" s="125"/>
      <c r="C636" s="128"/>
      <c r="D636" s="112"/>
      <c r="E636" s="113"/>
      <c r="F636" s="128"/>
    </row>
    <row r="637" spans="1:6" s="114" customFormat="1" x14ac:dyDescent="0.2">
      <c r="A637" s="127"/>
      <c r="B637" s="125"/>
      <c r="C637" s="128"/>
      <c r="D637" s="112"/>
      <c r="E637" s="113"/>
      <c r="F637" s="128"/>
    </row>
    <row r="638" spans="1:6" s="114" customFormat="1" x14ac:dyDescent="0.2">
      <c r="A638" s="127"/>
      <c r="B638" s="125"/>
      <c r="C638" s="128"/>
      <c r="D638" s="112"/>
      <c r="E638" s="113"/>
      <c r="F638" s="128"/>
    </row>
    <row r="639" spans="1:6" s="114" customFormat="1" x14ac:dyDescent="0.2">
      <c r="A639" s="127"/>
      <c r="B639" s="125"/>
      <c r="C639" s="128"/>
      <c r="D639" s="112"/>
      <c r="E639" s="113"/>
      <c r="F639" s="128"/>
    </row>
    <row r="640" spans="1:6" s="114" customFormat="1" x14ac:dyDescent="0.2">
      <c r="A640" s="127"/>
      <c r="B640" s="125"/>
      <c r="C640" s="128"/>
      <c r="D640" s="112"/>
      <c r="E640" s="113"/>
      <c r="F640" s="128"/>
    </row>
    <row r="641" spans="1:6" s="114" customFormat="1" x14ac:dyDescent="0.2">
      <c r="A641" s="127"/>
      <c r="B641" s="125"/>
      <c r="C641" s="128"/>
      <c r="D641" s="112"/>
      <c r="E641" s="113"/>
      <c r="F641" s="128"/>
    </row>
    <row r="642" spans="1:6" s="114" customFormat="1" x14ac:dyDescent="0.2">
      <c r="A642" s="127"/>
      <c r="B642" s="125"/>
      <c r="C642" s="128"/>
      <c r="D642" s="112"/>
      <c r="E642" s="113"/>
      <c r="F642" s="128"/>
    </row>
    <row r="643" spans="1:6" s="114" customFormat="1" x14ac:dyDescent="0.2">
      <c r="A643" s="127"/>
      <c r="B643" s="125"/>
      <c r="C643" s="128"/>
      <c r="D643" s="112"/>
      <c r="E643" s="113"/>
      <c r="F643" s="128"/>
    </row>
    <row r="644" spans="1:6" s="114" customFormat="1" x14ac:dyDescent="0.2">
      <c r="A644" s="127"/>
      <c r="B644" s="125"/>
      <c r="C644" s="128"/>
      <c r="D644" s="112"/>
      <c r="E644" s="113"/>
      <c r="F644" s="128"/>
    </row>
    <row r="645" spans="1:6" s="114" customFormat="1" x14ac:dyDescent="0.2">
      <c r="A645" s="127"/>
      <c r="B645" s="125"/>
      <c r="C645" s="128"/>
      <c r="D645" s="112"/>
      <c r="E645" s="113"/>
      <c r="F645" s="128"/>
    </row>
    <row r="646" spans="1:6" s="114" customFormat="1" x14ac:dyDescent="0.2">
      <c r="A646" s="127"/>
      <c r="B646" s="125"/>
      <c r="C646" s="128"/>
      <c r="D646" s="112"/>
      <c r="E646" s="113"/>
      <c r="F646" s="128"/>
    </row>
    <row r="647" spans="1:6" s="114" customFormat="1" x14ac:dyDescent="0.2">
      <c r="A647" s="127"/>
      <c r="B647" s="125"/>
      <c r="C647" s="128"/>
      <c r="D647" s="112"/>
      <c r="E647" s="113"/>
      <c r="F647" s="128"/>
    </row>
    <row r="648" spans="1:6" s="114" customFormat="1" x14ac:dyDescent="0.2">
      <c r="A648" s="127"/>
      <c r="B648" s="125"/>
      <c r="C648" s="128"/>
      <c r="D648" s="112"/>
      <c r="E648" s="113"/>
      <c r="F648" s="128"/>
    </row>
    <row r="649" spans="1:6" s="114" customFormat="1" x14ac:dyDescent="0.2">
      <c r="A649" s="127"/>
      <c r="B649" s="125"/>
      <c r="C649" s="128"/>
      <c r="D649" s="112"/>
      <c r="E649" s="113"/>
      <c r="F649" s="128"/>
    </row>
    <row r="650" spans="1:6" s="114" customFormat="1" x14ac:dyDescent="0.2">
      <c r="A650" s="127"/>
      <c r="B650" s="125"/>
      <c r="C650" s="128"/>
      <c r="D650" s="112"/>
      <c r="E650" s="113"/>
      <c r="F650" s="128"/>
    </row>
    <row r="651" spans="1:6" s="114" customFormat="1" x14ac:dyDescent="0.2">
      <c r="A651" s="127"/>
      <c r="B651" s="125"/>
      <c r="C651" s="128"/>
      <c r="D651" s="112"/>
      <c r="E651" s="113"/>
      <c r="F651" s="128"/>
    </row>
    <row r="652" spans="1:6" s="114" customFormat="1" x14ac:dyDescent="0.2">
      <c r="A652" s="127"/>
      <c r="B652" s="125"/>
      <c r="C652" s="128"/>
      <c r="D652" s="112"/>
      <c r="E652" s="113"/>
      <c r="F652" s="128"/>
    </row>
    <row r="653" spans="1:6" s="114" customFormat="1" x14ac:dyDescent="0.2">
      <c r="A653" s="127"/>
      <c r="B653" s="125"/>
      <c r="C653" s="128"/>
      <c r="D653" s="112"/>
      <c r="E653" s="113"/>
      <c r="F653" s="128"/>
    </row>
    <row r="654" spans="1:6" s="114" customFormat="1" x14ac:dyDescent="0.2">
      <c r="A654" s="127"/>
      <c r="B654" s="125"/>
      <c r="C654" s="128"/>
      <c r="D654" s="112"/>
      <c r="E654" s="113"/>
      <c r="F654" s="128"/>
    </row>
    <row r="655" spans="1:6" s="114" customFormat="1" x14ac:dyDescent="0.2">
      <c r="A655" s="127"/>
      <c r="B655" s="125"/>
      <c r="C655" s="128"/>
      <c r="D655" s="112"/>
      <c r="E655" s="113"/>
      <c r="F655" s="128"/>
    </row>
    <row r="656" spans="1:6" s="114" customFormat="1" x14ac:dyDescent="0.2">
      <c r="A656" s="127"/>
      <c r="B656" s="125"/>
      <c r="C656" s="128"/>
      <c r="D656" s="112"/>
      <c r="E656" s="113"/>
      <c r="F656" s="128"/>
    </row>
    <row r="657" spans="1:6" s="114" customFormat="1" x14ac:dyDescent="0.2">
      <c r="A657" s="127"/>
      <c r="B657" s="125"/>
      <c r="C657" s="128"/>
      <c r="D657" s="112"/>
      <c r="E657" s="113"/>
      <c r="F657" s="128"/>
    </row>
    <row r="658" spans="1:6" s="114" customFormat="1" x14ac:dyDescent="0.2">
      <c r="A658" s="127"/>
      <c r="B658" s="125"/>
      <c r="C658" s="128"/>
      <c r="D658" s="112"/>
      <c r="E658" s="113"/>
      <c r="F658" s="128"/>
    </row>
    <row r="659" spans="1:6" s="114" customFormat="1" x14ac:dyDescent="0.2">
      <c r="A659" s="127"/>
      <c r="B659" s="125"/>
      <c r="C659" s="128"/>
      <c r="D659" s="112"/>
      <c r="E659" s="113"/>
      <c r="F659" s="128"/>
    </row>
    <row r="660" spans="1:6" s="114" customFormat="1" x14ac:dyDescent="0.2">
      <c r="A660" s="127"/>
      <c r="B660" s="125"/>
      <c r="C660" s="128"/>
      <c r="D660" s="112"/>
      <c r="E660" s="113"/>
      <c r="F660" s="128"/>
    </row>
    <row r="661" spans="1:6" s="114" customFormat="1" x14ac:dyDescent="0.2">
      <c r="A661" s="127"/>
      <c r="B661" s="125"/>
      <c r="C661" s="128"/>
      <c r="D661" s="112"/>
      <c r="E661" s="113"/>
      <c r="F661" s="128"/>
    </row>
    <row r="662" spans="1:6" s="114" customFormat="1" x14ac:dyDescent="0.2">
      <c r="A662" s="127"/>
      <c r="B662" s="125"/>
      <c r="C662" s="128"/>
      <c r="D662" s="112"/>
      <c r="E662" s="113"/>
      <c r="F662" s="128"/>
    </row>
    <row r="663" spans="1:6" s="114" customFormat="1" x14ac:dyDescent="0.2">
      <c r="A663" s="127"/>
      <c r="B663" s="125"/>
      <c r="C663" s="128"/>
      <c r="D663" s="112"/>
      <c r="E663" s="113"/>
      <c r="F663" s="128"/>
    </row>
    <row r="664" spans="1:6" s="114" customFormat="1" x14ac:dyDescent="0.2">
      <c r="A664" s="127"/>
      <c r="B664" s="125"/>
      <c r="C664" s="128"/>
      <c r="D664" s="112"/>
      <c r="E664" s="113"/>
      <c r="F664" s="128"/>
    </row>
    <row r="665" spans="1:6" s="114" customFormat="1" x14ac:dyDescent="0.2">
      <c r="A665" s="127"/>
      <c r="B665" s="125"/>
      <c r="C665" s="128"/>
      <c r="D665" s="112"/>
      <c r="E665" s="113"/>
      <c r="F665" s="128"/>
    </row>
    <row r="666" spans="1:6" s="114" customFormat="1" x14ac:dyDescent="0.2">
      <c r="A666" s="127"/>
      <c r="B666" s="125"/>
      <c r="C666" s="128"/>
      <c r="D666" s="112"/>
      <c r="E666" s="113"/>
      <c r="F666" s="128"/>
    </row>
    <row r="667" spans="1:6" s="114" customFormat="1" x14ac:dyDescent="0.2">
      <c r="A667" s="127"/>
      <c r="B667" s="125"/>
      <c r="C667" s="128"/>
      <c r="D667" s="112"/>
      <c r="E667" s="113"/>
      <c r="F667" s="128"/>
    </row>
    <row r="668" spans="1:6" s="114" customFormat="1" x14ac:dyDescent="0.2">
      <c r="A668" s="127"/>
      <c r="B668" s="125"/>
      <c r="C668" s="128"/>
      <c r="D668" s="112"/>
      <c r="E668" s="113"/>
      <c r="F668" s="128"/>
    </row>
    <row r="669" spans="1:6" s="114" customFormat="1" x14ac:dyDescent="0.2">
      <c r="A669" s="127"/>
      <c r="B669" s="125"/>
      <c r="C669" s="128"/>
      <c r="D669" s="112"/>
      <c r="E669" s="113"/>
      <c r="F669" s="128"/>
    </row>
    <row r="670" spans="1:6" s="114" customFormat="1" x14ac:dyDescent="0.2">
      <c r="A670" s="127"/>
      <c r="B670" s="125"/>
      <c r="C670" s="128"/>
      <c r="D670" s="112"/>
      <c r="E670" s="113"/>
      <c r="F670" s="128"/>
    </row>
    <row r="671" spans="1:6" s="114" customFormat="1" x14ac:dyDescent="0.2">
      <c r="A671" s="127"/>
      <c r="B671" s="125"/>
      <c r="C671" s="128"/>
      <c r="D671" s="112"/>
      <c r="E671" s="113"/>
      <c r="F671" s="128"/>
    </row>
    <row r="672" spans="1:6" s="114" customFormat="1" x14ac:dyDescent="0.2">
      <c r="A672" s="127"/>
      <c r="B672" s="125"/>
      <c r="C672" s="128"/>
      <c r="D672" s="112"/>
      <c r="E672" s="113"/>
      <c r="F672" s="128"/>
    </row>
    <row r="673" spans="1:6" s="114" customFormat="1" x14ac:dyDescent="0.2">
      <c r="A673" s="127"/>
      <c r="B673" s="125"/>
      <c r="C673" s="128"/>
      <c r="D673" s="112"/>
      <c r="E673" s="113"/>
      <c r="F673" s="128"/>
    </row>
    <row r="674" spans="1:6" s="114" customFormat="1" x14ac:dyDescent="0.2">
      <c r="A674" s="127"/>
      <c r="B674" s="125"/>
      <c r="C674" s="128"/>
      <c r="D674" s="112"/>
      <c r="E674" s="113"/>
      <c r="F674" s="128"/>
    </row>
    <row r="675" spans="1:6" s="114" customFormat="1" x14ac:dyDescent="0.2">
      <c r="A675" s="127"/>
      <c r="B675" s="125"/>
      <c r="C675" s="128"/>
      <c r="D675" s="112"/>
      <c r="E675" s="113"/>
      <c r="F675" s="128"/>
    </row>
    <row r="676" spans="1:6" s="114" customFormat="1" x14ac:dyDescent="0.2">
      <c r="A676" s="127"/>
      <c r="B676" s="125"/>
      <c r="C676" s="128"/>
      <c r="D676" s="112"/>
      <c r="E676" s="113"/>
      <c r="F676" s="128"/>
    </row>
    <row r="677" spans="1:6" s="114" customFormat="1" x14ac:dyDescent="0.2">
      <c r="A677" s="127"/>
      <c r="B677" s="125"/>
      <c r="C677" s="128"/>
      <c r="D677" s="112"/>
      <c r="E677" s="113"/>
      <c r="F677" s="128"/>
    </row>
    <row r="678" spans="1:6" s="114" customFormat="1" x14ac:dyDescent="0.2">
      <c r="A678" s="127"/>
      <c r="B678" s="125"/>
      <c r="C678" s="128"/>
      <c r="D678" s="112"/>
      <c r="E678" s="113"/>
      <c r="F678" s="128"/>
    </row>
    <row r="679" spans="1:6" s="114" customFormat="1" x14ac:dyDescent="0.2">
      <c r="A679" s="127"/>
      <c r="B679" s="125"/>
      <c r="C679" s="128"/>
      <c r="D679" s="112"/>
      <c r="E679" s="113"/>
      <c r="F679" s="128"/>
    </row>
    <row r="680" spans="1:6" s="114" customFormat="1" x14ac:dyDescent="0.2">
      <c r="A680" s="127"/>
      <c r="B680" s="125"/>
      <c r="C680" s="128"/>
      <c r="D680" s="112"/>
      <c r="E680" s="113"/>
      <c r="F680" s="128"/>
    </row>
    <row r="681" spans="1:6" s="114" customFormat="1" x14ac:dyDescent="0.2">
      <c r="A681" s="127"/>
      <c r="B681" s="125"/>
      <c r="C681" s="128"/>
      <c r="D681" s="112"/>
      <c r="E681" s="113"/>
      <c r="F681" s="128"/>
    </row>
    <row r="682" spans="1:6" s="114" customFormat="1" x14ac:dyDescent="0.2">
      <c r="A682" s="127"/>
      <c r="B682" s="125"/>
      <c r="C682" s="128"/>
      <c r="D682" s="112"/>
      <c r="E682" s="113"/>
      <c r="F682" s="128"/>
    </row>
    <row r="683" spans="1:6" s="114" customFormat="1" x14ac:dyDescent="0.2">
      <c r="A683" s="127"/>
      <c r="B683" s="125"/>
      <c r="C683" s="128"/>
      <c r="D683" s="112"/>
      <c r="E683" s="113"/>
      <c r="F683" s="128"/>
    </row>
    <row r="684" spans="1:6" s="114" customFormat="1" x14ac:dyDescent="0.2">
      <c r="A684" s="127"/>
      <c r="B684" s="125"/>
      <c r="C684" s="128"/>
      <c r="D684" s="112"/>
      <c r="E684" s="113"/>
      <c r="F684" s="128"/>
    </row>
    <row r="685" spans="1:6" s="114" customFormat="1" x14ac:dyDescent="0.2">
      <c r="A685" s="127"/>
      <c r="B685" s="125"/>
      <c r="C685" s="128"/>
      <c r="D685" s="112"/>
      <c r="E685" s="113"/>
      <c r="F685" s="128"/>
    </row>
    <row r="686" spans="1:6" s="114" customFormat="1" x14ac:dyDescent="0.2">
      <c r="A686" s="127"/>
      <c r="B686" s="125"/>
      <c r="C686" s="128"/>
      <c r="D686" s="112"/>
      <c r="E686" s="113"/>
      <c r="F686" s="128"/>
    </row>
    <row r="687" spans="1:6" s="114" customFormat="1" x14ac:dyDescent="0.2">
      <c r="A687" s="127"/>
      <c r="B687" s="125"/>
      <c r="C687" s="128"/>
      <c r="D687" s="112"/>
      <c r="E687" s="113"/>
      <c r="F687" s="128"/>
    </row>
    <row r="688" spans="1:6" s="114" customFormat="1" x14ac:dyDescent="0.2">
      <c r="A688" s="127"/>
      <c r="B688" s="125"/>
      <c r="C688" s="128"/>
      <c r="D688" s="112"/>
      <c r="E688" s="113"/>
      <c r="F688" s="128"/>
    </row>
    <row r="689" spans="1:6" s="114" customFormat="1" x14ac:dyDescent="0.2">
      <c r="A689" s="127"/>
      <c r="B689" s="125"/>
      <c r="C689" s="128"/>
      <c r="D689" s="112"/>
      <c r="E689" s="113"/>
      <c r="F689" s="128"/>
    </row>
    <row r="690" spans="1:6" s="114" customFormat="1" x14ac:dyDescent="0.2">
      <c r="A690" s="127"/>
      <c r="B690" s="125"/>
      <c r="C690" s="128"/>
      <c r="D690" s="112"/>
      <c r="E690" s="113"/>
      <c r="F690" s="128"/>
    </row>
    <row r="691" spans="1:6" s="114" customFormat="1" x14ac:dyDescent="0.2">
      <c r="A691" s="127"/>
      <c r="B691" s="125"/>
      <c r="C691" s="128"/>
      <c r="D691" s="112"/>
      <c r="E691" s="113"/>
      <c r="F691" s="128"/>
    </row>
    <row r="692" spans="1:6" s="114" customFormat="1" x14ac:dyDescent="0.2">
      <c r="A692" s="127"/>
      <c r="B692" s="125"/>
      <c r="C692" s="128"/>
      <c r="D692" s="112"/>
      <c r="E692" s="113"/>
      <c r="F692" s="128"/>
    </row>
    <row r="693" spans="1:6" s="114" customFormat="1" x14ac:dyDescent="0.2">
      <c r="A693" s="127"/>
      <c r="B693" s="125"/>
      <c r="C693" s="128"/>
      <c r="D693" s="112"/>
      <c r="E693" s="113"/>
      <c r="F693" s="128"/>
    </row>
    <row r="694" spans="1:6" s="114" customFormat="1" x14ac:dyDescent="0.2">
      <c r="A694" s="127"/>
      <c r="B694" s="125"/>
      <c r="C694" s="128"/>
      <c r="D694" s="112"/>
      <c r="E694" s="113"/>
      <c r="F694" s="128"/>
    </row>
    <row r="695" spans="1:6" s="114" customFormat="1" x14ac:dyDescent="0.2">
      <c r="A695" s="127"/>
      <c r="B695" s="125"/>
      <c r="C695" s="128"/>
      <c r="D695" s="112"/>
      <c r="E695" s="113"/>
      <c r="F695" s="128"/>
    </row>
    <row r="696" spans="1:6" s="114" customFormat="1" x14ac:dyDescent="0.2">
      <c r="A696" s="127"/>
      <c r="B696" s="125"/>
      <c r="C696" s="128"/>
      <c r="D696" s="112"/>
      <c r="E696" s="113"/>
      <c r="F696" s="128"/>
    </row>
    <row r="697" spans="1:6" s="114" customFormat="1" x14ac:dyDescent="0.2">
      <c r="A697" s="127"/>
      <c r="B697" s="125"/>
      <c r="C697" s="128"/>
      <c r="D697" s="112"/>
      <c r="E697" s="113"/>
      <c r="F697" s="128"/>
    </row>
    <row r="698" spans="1:6" s="114" customFormat="1" x14ac:dyDescent="0.2">
      <c r="A698" s="127"/>
      <c r="B698" s="125"/>
      <c r="C698" s="128"/>
      <c r="D698" s="112"/>
      <c r="E698" s="113"/>
      <c r="F698" s="128"/>
    </row>
    <row r="699" spans="1:6" s="114" customFormat="1" x14ac:dyDescent="0.2">
      <c r="A699" s="127"/>
      <c r="B699" s="125"/>
      <c r="C699" s="128"/>
      <c r="D699" s="112"/>
      <c r="E699" s="113"/>
      <c r="F699" s="128"/>
    </row>
    <row r="700" spans="1:6" s="114" customFormat="1" x14ac:dyDescent="0.2">
      <c r="A700" s="127"/>
      <c r="B700" s="125"/>
      <c r="C700" s="128"/>
      <c r="D700" s="112"/>
      <c r="E700" s="113"/>
      <c r="F700" s="128"/>
    </row>
    <row r="701" spans="1:6" s="114" customFormat="1" x14ac:dyDescent="0.2">
      <c r="A701" s="127"/>
      <c r="B701" s="125"/>
      <c r="C701" s="128"/>
      <c r="D701" s="112"/>
      <c r="E701" s="113"/>
      <c r="F701" s="128"/>
    </row>
    <row r="702" spans="1:6" s="114" customFormat="1" x14ac:dyDescent="0.2">
      <c r="A702" s="127"/>
      <c r="B702" s="125"/>
      <c r="C702" s="128"/>
      <c r="D702" s="112"/>
      <c r="E702" s="113"/>
      <c r="F702" s="128"/>
    </row>
    <row r="703" spans="1:6" s="114" customFormat="1" x14ac:dyDescent="0.2">
      <c r="A703" s="127"/>
      <c r="B703" s="125"/>
      <c r="C703" s="128"/>
      <c r="D703" s="112"/>
      <c r="E703" s="113"/>
      <c r="F703" s="128"/>
    </row>
    <row r="704" spans="1:6" s="114" customFormat="1" x14ac:dyDescent="0.2">
      <c r="A704" s="127"/>
      <c r="B704" s="125"/>
      <c r="C704" s="128"/>
      <c r="D704" s="112"/>
      <c r="E704" s="113"/>
      <c r="F704" s="128"/>
    </row>
    <row r="705" spans="1:6" s="114" customFormat="1" x14ac:dyDescent="0.2">
      <c r="A705" s="127"/>
      <c r="B705" s="125"/>
      <c r="C705" s="128"/>
      <c r="D705" s="112"/>
      <c r="E705" s="113"/>
      <c r="F705" s="128"/>
    </row>
    <row r="706" spans="1:6" s="114" customFormat="1" x14ac:dyDescent="0.2">
      <c r="A706" s="127"/>
      <c r="B706" s="125"/>
      <c r="C706" s="128"/>
      <c r="D706" s="112"/>
      <c r="E706" s="113"/>
      <c r="F706" s="128"/>
    </row>
    <row r="707" spans="1:6" s="114" customFormat="1" x14ac:dyDescent="0.2">
      <c r="A707" s="127"/>
      <c r="B707" s="125"/>
      <c r="C707" s="128"/>
      <c r="D707" s="112"/>
      <c r="E707" s="113"/>
      <c r="F707" s="128"/>
    </row>
    <row r="708" spans="1:6" s="114" customFormat="1" x14ac:dyDescent="0.2">
      <c r="A708" s="127"/>
      <c r="B708" s="125"/>
      <c r="C708" s="128"/>
      <c r="D708" s="112"/>
      <c r="E708" s="113"/>
      <c r="F708" s="128"/>
    </row>
    <row r="709" spans="1:6" s="114" customFormat="1" x14ac:dyDescent="0.2">
      <c r="A709" s="127"/>
      <c r="B709" s="125"/>
      <c r="C709" s="128"/>
      <c r="D709" s="112"/>
      <c r="E709" s="113"/>
      <c r="F709" s="128"/>
    </row>
    <row r="710" spans="1:6" s="114" customFormat="1" x14ac:dyDescent="0.2">
      <c r="A710" s="127"/>
      <c r="B710" s="125"/>
      <c r="C710" s="128"/>
      <c r="D710" s="112"/>
      <c r="E710" s="113"/>
      <c r="F710" s="128"/>
    </row>
    <row r="711" spans="1:6" s="114" customFormat="1" x14ac:dyDescent="0.2">
      <c r="A711" s="127"/>
      <c r="B711" s="125"/>
      <c r="C711" s="128"/>
      <c r="D711" s="112"/>
      <c r="E711" s="113"/>
      <c r="F711" s="128"/>
    </row>
    <row r="712" spans="1:6" s="114" customFormat="1" x14ac:dyDescent="0.2">
      <c r="A712" s="127"/>
      <c r="B712" s="125"/>
      <c r="C712" s="128"/>
      <c r="D712" s="112"/>
      <c r="E712" s="113"/>
      <c r="F712" s="128"/>
    </row>
    <row r="713" spans="1:6" s="114" customFormat="1" x14ac:dyDescent="0.2">
      <c r="A713" s="127"/>
      <c r="B713" s="125"/>
      <c r="C713" s="128"/>
      <c r="D713" s="112"/>
      <c r="E713" s="113"/>
      <c r="F713" s="128"/>
    </row>
    <row r="714" spans="1:6" s="114" customFormat="1" x14ac:dyDescent="0.2">
      <c r="A714" s="127"/>
      <c r="B714" s="125"/>
      <c r="C714" s="128"/>
      <c r="D714" s="112"/>
      <c r="E714" s="113"/>
      <c r="F714" s="128"/>
    </row>
    <row r="715" spans="1:6" s="114" customFormat="1" x14ac:dyDescent="0.2">
      <c r="A715" s="127"/>
      <c r="B715" s="125"/>
      <c r="C715" s="128"/>
      <c r="D715" s="112"/>
      <c r="E715" s="113"/>
      <c r="F715" s="128"/>
    </row>
    <row r="716" spans="1:6" s="114" customFormat="1" x14ac:dyDescent="0.2">
      <c r="A716" s="127"/>
      <c r="B716" s="125"/>
      <c r="C716" s="128"/>
      <c r="D716" s="112"/>
      <c r="E716" s="113"/>
      <c r="F716" s="128"/>
    </row>
    <row r="717" spans="1:6" s="114" customFormat="1" x14ac:dyDescent="0.2">
      <c r="A717" s="127"/>
      <c r="B717" s="125"/>
      <c r="C717" s="128"/>
      <c r="D717" s="112"/>
      <c r="E717" s="113"/>
      <c r="F717" s="128"/>
    </row>
    <row r="718" spans="1:6" s="114" customFormat="1" x14ac:dyDescent="0.2">
      <c r="A718" s="127"/>
      <c r="B718" s="125"/>
      <c r="C718" s="128"/>
      <c r="D718" s="112"/>
      <c r="E718" s="113"/>
      <c r="F718" s="128"/>
    </row>
    <row r="719" spans="1:6" s="114" customFormat="1" x14ac:dyDescent="0.2">
      <c r="A719" s="127"/>
      <c r="B719" s="125"/>
      <c r="C719" s="128"/>
      <c r="D719" s="112"/>
      <c r="E719" s="113"/>
      <c r="F719" s="128"/>
    </row>
    <row r="720" spans="1:6" s="114" customFormat="1" x14ac:dyDescent="0.2">
      <c r="A720" s="127"/>
      <c r="B720" s="125"/>
      <c r="C720" s="128"/>
      <c r="D720" s="112"/>
      <c r="E720" s="113"/>
      <c r="F720" s="128"/>
    </row>
    <row r="721" spans="1:6" s="114" customFormat="1" x14ac:dyDescent="0.2">
      <c r="A721" s="127"/>
      <c r="B721" s="125"/>
      <c r="C721" s="128"/>
      <c r="D721" s="112"/>
      <c r="E721" s="113"/>
      <c r="F721" s="128"/>
    </row>
    <row r="722" spans="1:6" s="114" customFormat="1" x14ac:dyDescent="0.2">
      <c r="A722" s="127"/>
      <c r="B722" s="125"/>
      <c r="C722" s="128"/>
      <c r="D722" s="112"/>
      <c r="E722" s="113"/>
      <c r="F722" s="128"/>
    </row>
    <row r="723" spans="1:6" s="114" customFormat="1" x14ac:dyDescent="0.2">
      <c r="A723" s="127"/>
      <c r="B723" s="125"/>
      <c r="C723" s="128"/>
      <c r="D723" s="112"/>
      <c r="E723" s="113"/>
      <c r="F723" s="128"/>
    </row>
    <row r="724" spans="1:6" s="114" customFormat="1" x14ac:dyDescent="0.2">
      <c r="A724" s="127"/>
      <c r="B724" s="125"/>
      <c r="C724" s="128"/>
      <c r="D724" s="112"/>
      <c r="E724" s="113"/>
      <c r="F724" s="128"/>
    </row>
    <row r="725" spans="1:6" s="114" customFormat="1" x14ac:dyDescent="0.2">
      <c r="A725" s="127"/>
      <c r="B725" s="125"/>
      <c r="C725" s="128"/>
      <c r="D725" s="112"/>
      <c r="E725" s="113"/>
      <c r="F725" s="128"/>
    </row>
    <row r="726" spans="1:6" s="114" customFormat="1" x14ac:dyDescent="0.2">
      <c r="A726" s="127"/>
      <c r="B726" s="125"/>
      <c r="C726" s="128"/>
      <c r="D726" s="112"/>
      <c r="E726" s="113"/>
      <c r="F726" s="128"/>
    </row>
    <row r="727" spans="1:6" s="114" customFormat="1" x14ac:dyDescent="0.2">
      <c r="A727" s="127"/>
      <c r="B727" s="125"/>
      <c r="C727" s="128"/>
      <c r="D727" s="112"/>
      <c r="E727" s="113"/>
      <c r="F727" s="128"/>
    </row>
    <row r="728" spans="1:6" s="114" customFormat="1" x14ac:dyDescent="0.2">
      <c r="A728" s="127"/>
      <c r="B728" s="125"/>
      <c r="C728" s="128"/>
      <c r="D728" s="112"/>
      <c r="E728" s="113"/>
      <c r="F728" s="128"/>
    </row>
    <row r="729" spans="1:6" s="114" customFormat="1" x14ac:dyDescent="0.2">
      <c r="A729" s="127"/>
      <c r="B729" s="125"/>
      <c r="C729" s="128"/>
      <c r="D729" s="112"/>
      <c r="E729" s="113"/>
      <c r="F729" s="128"/>
    </row>
    <row r="730" spans="1:6" s="114" customFormat="1" x14ac:dyDescent="0.2">
      <c r="A730" s="127"/>
      <c r="B730" s="125"/>
      <c r="C730" s="128"/>
      <c r="D730" s="112"/>
      <c r="E730" s="113"/>
      <c r="F730" s="128"/>
    </row>
    <row r="731" spans="1:6" s="114" customFormat="1" x14ac:dyDescent="0.2">
      <c r="A731" s="127"/>
      <c r="B731" s="125"/>
      <c r="C731" s="128"/>
      <c r="D731" s="112"/>
      <c r="E731" s="113"/>
      <c r="F731" s="128"/>
    </row>
    <row r="732" spans="1:6" s="114" customFormat="1" x14ac:dyDescent="0.2">
      <c r="A732" s="127"/>
      <c r="B732" s="125"/>
      <c r="C732" s="128"/>
      <c r="D732" s="112"/>
      <c r="E732" s="113"/>
      <c r="F732" s="128"/>
    </row>
    <row r="733" spans="1:6" s="114" customFormat="1" x14ac:dyDescent="0.2">
      <c r="A733" s="127"/>
      <c r="B733" s="125"/>
      <c r="C733" s="128"/>
      <c r="D733" s="112"/>
      <c r="E733" s="113"/>
      <c r="F733" s="128"/>
    </row>
    <row r="734" spans="1:6" s="114" customFormat="1" x14ac:dyDescent="0.2">
      <c r="A734" s="127"/>
      <c r="B734" s="125"/>
      <c r="C734" s="128"/>
      <c r="D734" s="112"/>
      <c r="E734" s="113"/>
      <c r="F734" s="128"/>
    </row>
    <row r="735" spans="1:6" s="114" customFormat="1" x14ac:dyDescent="0.2">
      <c r="A735" s="127"/>
      <c r="B735" s="125"/>
      <c r="C735" s="128"/>
      <c r="D735" s="112"/>
      <c r="E735" s="113"/>
      <c r="F735" s="128"/>
    </row>
    <row r="736" spans="1:6" s="114" customFormat="1" x14ac:dyDescent="0.2">
      <c r="A736" s="127"/>
      <c r="B736" s="125"/>
      <c r="C736" s="128"/>
      <c r="D736" s="112"/>
      <c r="E736" s="113"/>
      <c r="F736" s="128"/>
    </row>
    <row r="737" spans="1:6" s="114" customFormat="1" x14ac:dyDescent="0.2">
      <c r="A737" s="127"/>
      <c r="B737" s="125"/>
      <c r="C737" s="128"/>
      <c r="D737" s="112"/>
      <c r="E737" s="113"/>
      <c r="F737" s="128"/>
    </row>
    <row r="738" spans="1:6" s="114" customFormat="1" x14ac:dyDescent="0.2">
      <c r="A738" s="127"/>
      <c r="B738" s="125"/>
      <c r="C738" s="128"/>
      <c r="D738" s="112"/>
      <c r="E738" s="113"/>
      <c r="F738" s="128"/>
    </row>
    <row r="739" spans="1:6" s="114" customFormat="1" x14ac:dyDescent="0.2">
      <c r="A739" s="127"/>
      <c r="B739" s="125"/>
      <c r="C739" s="128"/>
      <c r="D739" s="112"/>
      <c r="E739" s="113"/>
      <c r="F739" s="128"/>
    </row>
    <row r="740" spans="1:6" s="114" customFormat="1" x14ac:dyDescent="0.2">
      <c r="A740" s="127"/>
      <c r="B740" s="125"/>
      <c r="C740" s="128"/>
      <c r="D740" s="112"/>
      <c r="E740" s="113"/>
      <c r="F740" s="128"/>
    </row>
    <row r="741" spans="1:6" s="114" customFormat="1" x14ac:dyDescent="0.2">
      <c r="A741" s="127"/>
      <c r="B741" s="125"/>
      <c r="C741" s="128"/>
      <c r="D741" s="112"/>
      <c r="E741" s="113"/>
      <c r="F741" s="128"/>
    </row>
    <row r="742" spans="1:6" s="114" customFormat="1" x14ac:dyDescent="0.2">
      <c r="A742" s="127"/>
      <c r="B742" s="125"/>
      <c r="C742" s="128"/>
      <c r="D742" s="112"/>
      <c r="E742" s="113"/>
      <c r="F742" s="128"/>
    </row>
    <row r="743" spans="1:6" s="114" customFormat="1" x14ac:dyDescent="0.2">
      <c r="A743" s="127"/>
      <c r="B743" s="125"/>
      <c r="C743" s="128"/>
      <c r="D743" s="112"/>
      <c r="E743" s="113"/>
      <c r="F743" s="128"/>
    </row>
    <row r="744" spans="1:6" s="114" customFormat="1" x14ac:dyDescent="0.2">
      <c r="A744" s="127"/>
      <c r="B744" s="125"/>
      <c r="C744" s="128"/>
      <c r="D744" s="112"/>
      <c r="E744" s="113"/>
      <c r="F744" s="128"/>
    </row>
    <row r="745" spans="1:6" s="114" customFormat="1" x14ac:dyDescent="0.2">
      <c r="A745" s="127"/>
      <c r="B745" s="125"/>
      <c r="C745" s="128"/>
      <c r="D745" s="112"/>
      <c r="E745" s="113"/>
      <c r="F745" s="128"/>
    </row>
    <row r="746" spans="1:6" s="114" customFormat="1" x14ac:dyDescent="0.2">
      <c r="A746" s="127"/>
      <c r="B746" s="125"/>
      <c r="C746" s="128"/>
      <c r="D746" s="112"/>
      <c r="E746" s="113"/>
      <c r="F746" s="128"/>
    </row>
    <row r="747" spans="1:6" s="114" customFormat="1" x14ac:dyDescent="0.2">
      <c r="A747" s="127"/>
      <c r="B747" s="125"/>
      <c r="C747" s="128"/>
      <c r="D747" s="112"/>
      <c r="E747" s="113"/>
      <c r="F747" s="128"/>
    </row>
    <row r="748" spans="1:6" s="114" customFormat="1" x14ac:dyDescent="0.2">
      <c r="A748" s="127"/>
      <c r="B748" s="125"/>
      <c r="C748" s="128"/>
      <c r="D748" s="112"/>
      <c r="E748" s="113"/>
      <c r="F748" s="128"/>
    </row>
    <row r="749" spans="1:6" s="114" customFormat="1" x14ac:dyDescent="0.2">
      <c r="A749" s="127"/>
      <c r="B749" s="125"/>
      <c r="C749" s="128"/>
      <c r="D749" s="112"/>
      <c r="E749" s="113"/>
      <c r="F749" s="128"/>
    </row>
    <row r="750" spans="1:6" s="114" customFormat="1" x14ac:dyDescent="0.2">
      <c r="A750" s="127"/>
      <c r="B750" s="125"/>
      <c r="C750" s="128"/>
      <c r="D750" s="112"/>
      <c r="E750" s="113"/>
      <c r="F750" s="128"/>
    </row>
    <row r="751" spans="1:6" s="114" customFormat="1" x14ac:dyDescent="0.2">
      <c r="A751" s="127"/>
      <c r="B751" s="125"/>
      <c r="C751" s="128"/>
      <c r="D751" s="112"/>
      <c r="E751" s="113"/>
      <c r="F751" s="128"/>
    </row>
    <row r="752" spans="1:6" s="114" customFormat="1" x14ac:dyDescent="0.2">
      <c r="A752" s="127"/>
      <c r="B752" s="125"/>
      <c r="C752" s="128"/>
      <c r="D752" s="112"/>
      <c r="E752" s="113"/>
      <c r="F752" s="128"/>
    </row>
    <row r="753" spans="1:6" s="114" customFormat="1" x14ac:dyDescent="0.2">
      <c r="A753" s="127"/>
      <c r="B753" s="125"/>
      <c r="C753" s="128"/>
      <c r="D753" s="112"/>
      <c r="E753" s="113"/>
      <c r="F753" s="128"/>
    </row>
    <row r="754" spans="1:6" s="114" customFormat="1" x14ac:dyDescent="0.2">
      <c r="A754" s="127"/>
      <c r="B754" s="125"/>
      <c r="C754" s="128"/>
      <c r="D754" s="112"/>
      <c r="E754" s="113"/>
      <c r="F754" s="128"/>
    </row>
    <row r="755" spans="1:6" s="114" customFormat="1" x14ac:dyDescent="0.2">
      <c r="A755" s="127"/>
      <c r="B755" s="125"/>
      <c r="C755" s="128"/>
      <c r="D755" s="112"/>
      <c r="E755" s="113"/>
      <c r="F755" s="128"/>
    </row>
    <row r="756" spans="1:6" s="114" customFormat="1" x14ac:dyDescent="0.2">
      <c r="A756" s="127"/>
      <c r="B756" s="125"/>
      <c r="C756" s="128"/>
      <c r="D756" s="112"/>
      <c r="E756" s="113"/>
      <c r="F756" s="128"/>
    </row>
    <row r="757" spans="1:6" s="114" customFormat="1" x14ac:dyDescent="0.2">
      <c r="A757" s="127"/>
      <c r="B757" s="125"/>
      <c r="C757" s="128"/>
      <c r="D757" s="112"/>
      <c r="E757" s="113"/>
      <c r="F757" s="128"/>
    </row>
    <row r="758" spans="1:6" s="114" customFormat="1" x14ac:dyDescent="0.2">
      <c r="A758" s="127"/>
      <c r="B758" s="125"/>
      <c r="C758" s="128"/>
      <c r="D758" s="112"/>
      <c r="E758" s="113"/>
      <c r="F758" s="128"/>
    </row>
    <row r="759" spans="1:6" s="114" customFormat="1" x14ac:dyDescent="0.2">
      <c r="A759" s="127"/>
      <c r="B759" s="125"/>
      <c r="C759" s="128"/>
      <c r="D759" s="112"/>
      <c r="E759" s="113"/>
      <c r="F759" s="128"/>
    </row>
    <row r="760" spans="1:6" s="114" customFormat="1" x14ac:dyDescent="0.2">
      <c r="A760" s="127"/>
      <c r="B760" s="125"/>
      <c r="C760" s="128"/>
      <c r="D760" s="112"/>
      <c r="E760" s="113"/>
      <c r="F760" s="128"/>
    </row>
    <row r="761" spans="1:6" s="114" customFormat="1" x14ac:dyDescent="0.2">
      <c r="A761" s="127"/>
      <c r="B761" s="125"/>
      <c r="C761" s="128"/>
      <c r="D761" s="112"/>
      <c r="E761" s="113"/>
      <c r="F761" s="128"/>
    </row>
    <row r="762" spans="1:6" s="114" customFormat="1" x14ac:dyDescent="0.2">
      <c r="A762" s="127"/>
      <c r="B762" s="125"/>
      <c r="C762" s="128"/>
      <c r="D762" s="112"/>
      <c r="E762" s="113"/>
      <c r="F762" s="128"/>
    </row>
    <row r="763" spans="1:6" s="114" customFormat="1" x14ac:dyDescent="0.2">
      <c r="A763" s="127"/>
      <c r="B763" s="125"/>
      <c r="C763" s="128"/>
      <c r="D763" s="112"/>
      <c r="E763" s="113"/>
      <c r="F763" s="128"/>
    </row>
    <row r="764" spans="1:6" s="114" customFormat="1" x14ac:dyDescent="0.2">
      <c r="A764" s="127"/>
      <c r="B764" s="125"/>
      <c r="C764" s="128"/>
      <c r="D764" s="112"/>
      <c r="E764" s="113"/>
      <c r="F764" s="128"/>
    </row>
    <row r="765" spans="1:6" s="114" customFormat="1" x14ac:dyDescent="0.2">
      <c r="A765" s="127"/>
      <c r="B765" s="125"/>
      <c r="C765" s="128"/>
      <c r="D765" s="112"/>
      <c r="E765" s="113"/>
      <c r="F765" s="128"/>
    </row>
    <row r="766" spans="1:6" s="114" customFormat="1" x14ac:dyDescent="0.2">
      <c r="A766" s="127"/>
      <c r="B766" s="125"/>
      <c r="C766" s="128"/>
      <c r="D766" s="112"/>
      <c r="E766" s="113"/>
      <c r="F766" s="128"/>
    </row>
    <row r="767" spans="1:6" s="114" customFormat="1" x14ac:dyDescent="0.2">
      <c r="A767" s="127"/>
      <c r="B767" s="125"/>
      <c r="C767" s="128"/>
      <c r="D767" s="112"/>
      <c r="E767" s="113"/>
      <c r="F767" s="128"/>
    </row>
    <row r="768" spans="1:6" s="114" customFormat="1" x14ac:dyDescent="0.2">
      <c r="A768" s="127"/>
      <c r="B768" s="125"/>
      <c r="C768" s="128"/>
      <c r="D768" s="112"/>
      <c r="E768" s="113"/>
      <c r="F768" s="128"/>
    </row>
    <row r="769" spans="1:6" s="114" customFormat="1" x14ac:dyDescent="0.2">
      <c r="A769" s="127"/>
      <c r="B769" s="125"/>
      <c r="C769" s="128"/>
      <c r="D769" s="112"/>
      <c r="E769" s="113"/>
      <c r="F769" s="128"/>
    </row>
    <row r="770" spans="1:6" s="114" customFormat="1" x14ac:dyDescent="0.2">
      <c r="A770" s="127"/>
      <c r="B770" s="125"/>
      <c r="C770" s="128"/>
      <c r="D770" s="112"/>
      <c r="E770" s="113"/>
      <c r="F770" s="128"/>
    </row>
    <row r="771" spans="1:6" s="114" customFormat="1" x14ac:dyDescent="0.2">
      <c r="A771" s="127"/>
      <c r="B771" s="125"/>
      <c r="C771" s="128"/>
      <c r="D771" s="112"/>
      <c r="E771" s="113"/>
      <c r="F771" s="128"/>
    </row>
    <row r="772" spans="1:6" s="114" customFormat="1" x14ac:dyDescent="0.2">
      <c r="A772" s="127"/>
      <c r="B772" s="125"/>
      <c r="C772" s="128"/>
      <c r="D772" s="112"/>
      <c r="E772" s="113"/>
      <c r="F772" s="128"/>
    </row>
    <row r="773" spans="1:6" s="114" customFormat="1" x14ac:dyDescent="0.2">
      <c r="A773" s="127"/>
      <c r="B773" s="125"/>
      <c r="C773" s="128"/>
      <c r="D773" s="112"/>
      <c r="E773" s="113"/>
      <c r="F773" s="128"/>
    </row>
    <row r="774" spans="1:6" s="114" customFormat="1" x14ac:dyDescent="0.2">
      <c r="A774" s="127"/>
      <c r="B774" s="125"/>
      <c r="C774" s="128"/>
      <c r="D774" s="112"/>
      <c r="E774" s="113"/>
      <c r="F774" s="128"/>
    </row>
    <row r="775" spans="1:6" s="114" customFormat="1" x14ac:dyDescent="0.2">
      <c r="A775" s="127"/>
      <c r="B775" s="125"/>
      <c r="C775" s="128"/>
      <c r="D775" s="112"/>
      <c r="E775" s="113"/>
      <c r="F775" s="128"/>
    </row>
    <row r="776" spans="1:6" s="114" customFormat="1" x14ac:dyDescent="0.2">
      <c r="A776" s="127"/>
      <c r="B776" s="125"/>
      <c r="C776" s="128"/>
      <c r="D776" s="112"/>
      <c r="E776" s="113"/>
      <c r="F776" s="128"/>
    </row>
    <row r="777" spans="1:6" s="114" customFormat="1" x14ac:dyDescent="0.2">
      <c r="A777" s="127"/>
      <c r="B777" s="125"/>
      <c r="C777" s="128"/>
      <c r="D777" s="112"/>
      <c r="E777" s="113"/>
      <c r="F777" s="128"/>
    </row>
    <row r="778" spans="1:6" s="114" customFormat="1" x14ac:dyDescent="0.2">
      <c r="A778" s="127"/>
      <c r="B778" s="125"/>
      <c r="C778" s="128"/>
      <c r="D778" s="112"/>
      <c r="E778" s="113"/>
      <c r="F778" s="128"/>
    </row>
    <row r="779" spans="1:6" s="114" customFormat="1" x14ac:dyDescent="0.2">
      <c r="A779" s="127"/>
      <c r="B779" s="125"/>
      <c r="C779" s="128"/>
      <c r="D779" s="112"/>
      <c r="E779" s="113"/>
      <c r="F779" s="128"/>
    </row>
    <row r="780" spans="1:6" s="114" customFormat="1" x14ac:dyDescent="0.2">
      <c r="A780" s="127"/>
      <c r="B780" s="125"/>
      <c r="C780" s="128"/>
      <c r="D780" s="112"/>
      <c r="E780" s="113"/>
      <c r="F780" s="128"/>
    </row>
    <row r="781" spans="1:6" s="114" customFormat="1" x14ac:dyDescent="0.2">
      <c r="A781" s="127"/>
      <c r="B781" s="125"/>
      <c r="C781" s="128"/>
      <c r="D781" s="112"/>
      <c r="E781" s="113"/>
      <c r="F781" s="128"/>
    </row>
    <row r="782" spans="1:6" s="114" customFormat="1" x14ac:dyDescent="0.2">
      <c r="A782" s="127"/>
      <c r="B782" s="125"/>
      <c r="C782" s="128"/>
      <c r="D782" s="112"/>
      <c r="E782" s="113"/>
      <c r="F782" s="128"/>
    </row>
    <row r="783" spans="1:6" s="114" customFormat="1" x14ac:dyDescent="0.2">
      <c r="A783" s="127"/>
      <c r="B783" s="125"/>
      <c r="C783" s="128"/>
      <c r="D783" s="112"/>
      <c r="E783" s="113"/>
      <c r="F783" s="128"/>
    </row>
    <row r="784" spans="1:6" s="114" customFormat="1" x14ac:dyDescent="0.2">
      <c r="A784" s="127"/>
      <c r="B784" s="125"/>
      <c r="C784" s="128"/>
      <c r="D784" s="112"/>
      <c r="E784" s="113"/>
      <c r="F784" s="128"/>
    </row>
    <row r="785" spans="1:6" s="114" customFormat="1" x14ac:dyDescent="0.2">
      <c r="A785" s="127"/>
      <c r="B785" s="125"/>
      <c r="C785" s="128"/>
      <c r="D785" s="112"/>
      <c r="E785" s="113"/>
      <c r="F785" s="128"/>
    </row>
    <row r="786" spans="1:6" s="114" customFormat="1" x14ac:dyDescent="0.2">
      <c r="A786" s="127"/>
      <c r="B786" s="125"/>
      <c r="C786" s="128"/>
      <c r="D786" s="112"/>
      <c r="E786" s="113"/>
      <c r="F786" s="128"/>
    </row>
    <row r="787" spans="1:6" s="114" customFormat="1" x14ac:dyDescent="0.2">
      <c r="A787" s="127"/>
      <c r="B787" s="125"/>
      <c r="C787" s="128"/>
      <c r="D787" s="112"/>
      <c r="E787" s="113"/>
      <c r="F787" s="128"/>
    </row>
    <row r="788" spans="1:6" s="114" customFormat="1" x14ac:dyDescent="0.2">
      <c r="A788" s="127"/>
      <c r="B788" s="125"/>
      <c r="C788" s="128"/>
      <c r="D788" s="112"/>
      <c r="E788" s="113"/>
      <c r="F788" s="128"/>
    </row>
    <row r="789" spans="1:6" s="114" customFormat="1" x14ac:dyDescent="0.2">
      <c r="A789" s="127"/>
      <c r="B789" s="125"/>
      <c r="C789" s="128"/>
      <c r="D789" s="112"/>
      <c r="E789" s="113"/>
      <c r="F789" s="128"/>
    </row>
    <row r="790" spans="1:6" s="114" customFormat="1" x14ac:dyDescent="0.2">
      <c r="A790" s="127"/>
      <c r="B790" s="125"/>
      <c r="C790" s="128"/>
      <c r="D790" s="112"/>
      <c r="E790" s="113"/>
      <c r="F790" s="128"/>
    </row>
    <row r="791" spans="1:6" s="114" customFormat="1" x14ac:dyDescent="0.2">
      <c r="A791" s="127"/>
      <c r="B791" s="125"/>
      <c r="C791" s="128"/>
      <c r="D791" s="112"/>
      <c r="E791" s="113"/>
      <c r="F791" s="128"/>
    </row>
    <row r="792" spans="1:6" s="114" customFormat="1" x14ac:dyDescent="0.2">
      <c r="A792" s="127"/>
      <c r="B792" s="125"/>
      <c r="C792" s="128"/>
      <c r="D792" s="112"/>
      <c r="E792" s="113"/>
      <c r="F792" s="128"/>
    </row>
    <row r="793" spans="1:6" s="114" customFormat="1" x14ac:dyDescent="0.2">
      <c r="A793" s="127"/>
      <c r="B793" s="125"/>
      <c r="C793" s="128"/>
      <c r="D793" s="112"/>
      <c r="E793" s="113"/>
      <c r="F793" s="128"/>
    </row>
    <row r="794" spans="1:6" s="114" customFormat="1" x14ac:dyDescent="0.2">
      <c r="A794" s="127"/>
      <c r="B794" s="125"/>
      <c r="C794" s="128"/>
      <c r="D794" s="112"/>
      <c r="E794" s="113"/>
      <c r="F794" s="128"/>
    </row>
    <row r="795" spans="1:6" s="114" customFormat="1" x14ac:dyDescent="0.2">
      <c r="A795" s="127"/>
      <c r="B795" s="125"/>
      <c r="C795" s="128"/>
      <c r="D795" s="112"/>
      <c r="E795" s="113"/>
      <c r="F795" s="128"/>
    </row>
    <row r="796" spans="1:6" s="114" customFormat="1" x14ac:dyDescent="0.2">
      <c r="A796" s="127"/>
      <c r="B796" s="125"/>
      <c r="C796" s="128"/>
      <c r="D796" s="112"/>
      <c r="E796" s="113"/>
      <c r="F796" s="128"/>
    </row>
    <row r="797" spans="1:6" s="114" customFormat="1" x14ac:dyDescent="0.2">
      <c r="A797" s="127"/>
      <c r="B797" s="125"/>
      <c r="C797" s="128"/>
      <c r="D797" s="112"/>
      <c r="E797" s="113"/>
      <c r="F797" s="128"/>
    </row>
    <row r="798" spans="1:6" s="114" customFormat="1" x14ac:dyDescent="0.2">
      <c r="A798" s="127"/>
      <c r="B798" s="125"/>
      <c r="C798" s="128"/>
      <c r="D798" s="112"/>
      <c r="E798" s="113"/>
      <c r="F798" s="128"/>
    </row>
    <row r="799" spans="1:6" s="114" customFormat="1" x14ac:dyDescent="0.2">
      <c r="A799" s="127"/>
      <c r="B799" s="125"/>
      <c r="C799" s="128"/>
      <c r="D799" s="112"/>
      <c r="E799" s="113"/>
      <c r="F799" s="128"/>
    </row>
    <row r="800" spans="1:6" s="114" customFormat="1" x14ac:dyDescent="0.2">
      <c r="A800" s="127"/>
      <c r="B800" s="125"/>
      <c r="C800" s="128"/>
      <c r="D800" s="112"/>
      <c r="E800" s="113"/>
      <c r="F800" s="128"/>
    </row>
    <row r="801" spans="1:6" s="114" customFormat="1" x14ac:dyDescent="0.2">
      <c r="A801" s="127"/>
      <c r="B801" s="125"/>
      <c r="C801" s="128"/>
      <c r="D801" s="112"/>
      <c r="E801" s="113"/>
      <c r="F801" s="128"/>
    </row>
    <row r="802" spans="1:6" s="114" customFormat="1" x14ac:dyDescent="0.2">
      <c r="A802" s="127"/>
      <c r="B802" s="125"/>
      <c r="C802" s="128"/>
      <c r="D802" s="112"/>
      <c r="E802" s="113"/>
      <c r="F802" s="128"/>
    </row>
    <row r="803" spans="1:6" s="114" customFormat="1" x14ac:dyDescent="0.2">
      <c r="A803" s="127"/>
      <c r="B803" s="125"/>
      <c r="C803" s="128"/>
      <c r="D803" s="112"/>
      <c r="E803" s="113"/>
      <c r="F803" s="128"/>
    </row>
    <row r="804" spans="1:6" s="114" customFormat="1" x14ac:dyDescent="0.2">
      <c r="A804" s="127"/>
      <c r="B804" s="125"/>
      <c r="C804" s="128"/>
      <c r="D804" s="112"/>
      <c r="E804" s="113"/>
      <c r="F804" s="128"/>
    </row>
    <row r="805" spans="1:6" s="114" customFormat="1" x14ac:dyDescent="0.2">
      <c r="A805" s="127"/>
      <c r="B805" s="125"/>
      <c r="C805" s="128"/>
      <c r="D805" s="112"/>
      <c r="E805" s="113"/>
      <c r="F805" s="128"/>
    </row>
    <row r="806" spans="1:6" s="114" customFormat="1" x14ac:dyDescent="0.2">
      <c r="A806" s="127"/>
      <c r="B806" s="125"/>
      <c r="C806" s="128"/>
      <c r="D806" s="112"/>
      <c r="E806" s="113"/>
      <c r="F806" s="128"/>
    </row>
    <row r="807" spans="1:6" s="114" customFormat="1" x14ac:dyDescent="0.2">
      <c r="A807" s="127"/>
      <c r="B807" s="125"/>
      <c r="C807" s="128"/>
      <c r="D807" s="112"/>
      <c r="E807" s="113"/>
      <c r="F807" s="128"/>
    </row>
    <row r="808" spans="1:6" s="114" customFormat="1" x14ac:dyDescent="0.2">
      <c r="A808" s="127"/>
      <c r="B808" s="125"/>
      <c r="C808" s="128"/>
      <c r="D808" s="112"/>
      <c r="E808" s="113"/>
      <c r="F808" s="128"/>
    </row>
    <row r="809" spans="1:6" s="114" customFormat="1" x14ac:dyDescent="0.2">
      <c r="A809" s="127"/>
      <c r="B809" s="125"/>
      <c r="C809" s="128"/>
      <c r="D809" s="112"/>
      <c r="E809" s="113"/>
      <c r="F809" s="128"/>
    </row>
    <row r="810" spans="1:6" s="114" customFormat="1" x14ac:dyDescent="0.2">
      <c r="A810" s="127"/>
      <c r="B810" s="125"/>
      <c r="C810" s="128"/>
      <c r="D810" s="112"/>
      <c r="E810" s="113"/>
      <c r="F810" s="128"/>
    </row>
    <row r="811" spans="1:6" s="114" customFormat="1" x14ac:dyDescent="0.2">
      <c r="A811" s="127"/>
      <c r="B811" s="125"/>
      <c r="C811" s="128"/>
      <c r="D811" s="112"/>
      <c r="E811" s="113"/>
      <c r="F811" s="128"/>
    </row>
    <row r="812" spans="1:6" s="114" customFormat="1" x14ac:dyDescent="0.2">
      <c r="A812" s="127"/>
      <c r="B812" s="125"/>
      <c r="C812" s="128"/>
      <c r="D812" s="112"/>
      <c r="E812" s="113"/>
      <c r="F812" s="128"/>
    </row>
    <row r="813" spans="1:6" s="114" customFormat="1" x14ac:dyDescent="0.2">
      <c r="A813" s="127"/>
      <c r="B813" s="125"/>
      <c r="C813" s="128"/>
      <c r="D813" s="112"/>
      <c r="E813" s="113"/>
      <c r="F813" s="128"/>
    </row>
    <row r="814" spans="1:6" s="114" customFormat="1" x14ac:dyDescent="0.2">
      <c r="A814" s="127"/>
      <c r="B814" s="125"/>
      <c r="C814" s="128"/>
      <c r="D814" s="112"/>
      <c r="E814" s="113"/>
      <c r="F814" s="128"/>
    </row>
    <row r="815" spans="1:6" s="114" customFormat="1" x14ac:dyDescent="0.2">
      <c r="A815" s="127"/>
      <c r="B815" s="125"/>
      <c r="C815" s="128"/>
      <c r="D815" s="112"/>
      <c r="E815" s="113"/>
      <c r="F815" s="128"/>
    </row>
    <row r="816" spans="1:6" s="114" customFormat="1" x14ac:dyDescent="0.2">
      <c r="A816" s="127"/>
      <c r="B816" s="125"/>
      <c r="C816" s="128"/>
      <c r="D816" s="112"/>
      <c r="E816" s="113"/>
      <c r="F816" s="128"/>
    </row>
    <row r="817" spans="1:6" s="114" customFormat="1" x14ac:dyDescent="0.2">
      <c r="A817" s="127"/>
      <c r="B817" s="125"/>
      <c r="C817" s="128"/>
      <c r="D817" s="112"/>
      <c r="E817" s="113"/>
      <c r="F817" s="128"/>
    </row>
    <row r="818" spans="1:6" s="114" customFormat="1" x14ac:dyDescent="0.2">
      <c r="A818" s="127"/>
      <c r="B818" s="125"/>
      <c r="C818" s="128"/>
      <c r="D818" s="112"/>
      <c r="E818" s="113"/>
      <c r="F818" s="128"/>
    </row>
    <row r="819" spans="1:6" s="114" customFormat="1" x14ac:dyDescent="0.2">
      <c r="A819" s="127"/>
      <c r="B819" s="125"/>
      <c r="C819" s="128"/>
      <c r="D819" s="112"/>
      <c r="E819" s="113"/>
      <c r="F819" s="128"/>
    </row>
    <row r="820" spans="1:6" s="114" customFormat="1" x14ac:dyDescent="0.2">
      <c r="A820" s="127"/>
      <c r="B820" s="125"/>
      <c r="C820" s="128"/>
      <c r="D820" s="112"/>
      <c r="E820" s="113"/>
      <c r="F820" s="128"/>
    </row>
    <row r="821" spans="1:6" s="114" customFormat="1" x14ac:dyDescent="0.2">
      <c r="A821" s="127"/>
      <c r="B821" s="125"/>
      <c r="C821" s="128"/>
      <c r="D821" s="112"/>
      <c r="E821" s="113"/>
      <c r="F821" s="128"/>
    </row>
    <row r="822" spans="1:6" s="114" customFormat="1" x14ac:dyDescent="0.2">
      <c r="A822" s="127"/>
      <c r="B822" s="125"/>
      <c r="C822" s="128"/>
      <c r="D822" s="112"/>
      <c r="E822" s="113"/>
      <c r="F822" s="128"/>
    </row>
    <row r="823" spans="1:6" s="114" customFormat="1" x14ac:dyDescent="0.2">
      <c r="A823" s="127"/>
      <c r="B823" s="125"/>
      <c r="C823" s="128"/>
      <c r="D823" s="112"/>
      <c r="E823" s="113"/>
      <c r="F823" s="128"/>
    </row>
    <row r="824" spans="1:6" s="114" customFormat="1" x14ac:dyDescent="0.2">
      <c r="A824" s="127"/>
      <c r="B824" s="125"/>
      <c r="C824" s="128"/>
      <c r="D824" s="112"/>
      <c r="E824" s="113"/>
      <c r="F824" s="128"/>
    </row>
    <row r="825" spans="1:6" s="114" customFormat="1" x14ac:dyDescent="0.2">
      <c r="A825" s="127"/>
      <c r="B825" s="125"/>
      <c r="C825" s="128"/>
      <c r="D825" s="112"/>
      <c r="E825" s="113"/>
      <c r="F825" s="128"/>
    </row>
    <row r="826" spans="1:6" s="114" customFormat="1" x14ac:dyDescent="0.2">
      <c r="A826" s="127"/>
      <c r="B826" s="125"/>
      <c r="C826" s="128"/>
      <c r="D826" s="112"/>
      <c r="E826" s="113"/>
      <c r="F826" s="128"/>
    </row>
    <row r="827" spans="1:6" s="114" customFormat="1" x14ac:dyDescent="0.2">
      <c r="A827" s="127"/>
      <c r="B827" s="125"/>
      <c r="C827" s="128"/>
      <c r="D827" s="112"/>
      <c r="E827" s="113"/>
      <c r="F827" s="128"/>
    </row>
    <row r="828" spans="1:6" s="114" customFormat="1" x14ac:dyDescent="0.2">
      <c r="A828" s="127"/>
      <c r="B828" s="125"/>
      <c r="C828" s="128"/>
      <c r="D828" s="112"/>
      <c r="E828" s="113"/>
      <c r="F828" s="128"/>
    </row>
    <row r="829" spans="1:6" s="114" customFormat="1" x14ac:dyDescent="0.2">
      <c r="A829" s="127"/>
      <c r="B829" s="125"/>
      <c r="C829" s="128"/>
      <c r="D829" s="112"/>
      <c r="E829" s="113"/>
      <c r="F829" s="128"/>
    </row>
    <row r="830" spans="1:6" s="114" customFormat="1" x14ac:dyDescent="0.2">
      <c r="A830" s="127"/>
      <c r="B830" s="125"/>
      <c r="C830" s="128"/>
      <c r="D830" s="112"/>
      <c r="E830" s="113"/>
      <c r="F830" s="128"/>
    </row>
    <row r="831" spans="1:6" s="114" customFormat="1" x14ac:dyDescent="0.2">
      <c r="A831" s="127"/>
      <c r="B831" s="125"/>
      <c r="C831" s="128"/>
      <c r="D831" s="112"/>
      <c r="E831" s="113"/>
      <c r="F831" s="128"/>
    </row>
    <row r="832" spans="1:6" s="114" customFormat="1" x14ac:dyDescent="0.2">
      <c r="A832" s="127"/>
      <c r="B832" s="125"/>
      <c r="C832" s="128"/>
      <c r="D832" s="112"/>
      <c r="E832" s="113"/>
      <c r="F832" s="128"/>
    </row>
    <row r="833" spans="1:6" s="114" customFormat="1" x14ac:dyDescent="0.2">
      <c r="A833" s="127"/>
      <c r="B833" s="125"/>
      <c r="C833" s="128"/>
      <c r="D833" s="112"/>
      <c r="E833" s="113"/>
      <c r="F833" s="128"/>
    </row>
    <row r="834" spans="1:6" s="114" customFormat="1" x14ac:dyDescent="0.2">
      <c r="A834" s="127"/>
      <c r="B834" s="125"/>
      <c r="C834" s="128"/>
      <c r="D834" s="112"/>
      <c r="E834" s="113"/>
      <c r="F834" s="128"/>
    </row>
    <row r="835" spans="1:6" s="114" customFormat="1" x14ac:dyDescent="0.2">
      <c r="A835" s="127"/>
      <c r="B835" s="125"/>
      <c r="C835" s="128"/>
      <c r="D835" s="112"/>
      <c r="E835" s="113"/>
      <c r="F835" s="128"/>
    </row>
    <row r="836" spans="1:6" s="114" customFormat="1" x14ac:dyDescent="0.2">
      <c r="A836" s="127"/>
      <c r="B836" s="125"/>
      <c r="C836" s="128"/>
      <c r="D836" s="112"/>
      <c r="E836" s="113"/>
      <c r="F836" s="128"/>
    </row>
    <row r="837" spans="1:6" s="114" customFormat="1" x14ac:dyDescent="0.2">
      <c r="A837" s="127"/>
      <c r="B837" s="125"/>
      <c r="C837" s="128"/>
      <c r="D837" s="112"/>
      <c r="E837" s="113"/>
      <c r="F837" s="128"/>
    </row>
    <row r="838" spans="1:6" s="114" customFormat="1" x14ac:dyDescent="0.2">
      <c r="A838" s="127"/>
      <c r="B838" s="125"/>
      <c r="C838" s="128"/>
      <c r="D838" s="112"/>
      <c r="E838" s="113"/>
      <c r="F838" s="128"/>
    </row>
    <row r="839" spans="1:6" s="114" customFormat="1" x14ac:dyDescent="0.2">
      <c r="A839" s="127"/>
      <c r="B839" s="125"/>
      <c r="C839" s="128"/>
      <c r="D839" s="112"/>
      <c r="E839" s="113"/>
      <c r="F839" s="128"/>
    </row>
    <row r="840" spans="1:6" s="114" customFormat="1" x14ac:dyDescent="0.2">
      <c r="A840" s="127"/>
      <c r="B840" s="125"/>
      <c r="C840" s="128"/>
      <c r="D840" s="112"/>
      <c r="E840" s="113"/>
      <c r="F840" s="128"/>
    </row>
    <row r="841" spans="1:6" s="114" customFormat="1" x14ac:dyDescent="0.2">
      <c r="A841" s="127"/>
      <c r="B841" s="125"/>
      <c r="C841" s="128"/>
      <c r="D841" s="112"/>
      <c r="E841" s="113"/>
      <c r="F841" s="128"/>
    </row>
    <row r="842" spans="1:6" s="114" customFormat="1" x14ac:dyDescent="0.2">
      <c r="A842" s="127"/>
      <c r="B842" s="125"/>
      <c r="C842" s="128"/>
      <c r="D842" s="112"/>
      <c r="E842" s="113"/>
      <c r="F842" s="128"/>
    </row>
    <row r="843" spans="1:6" s="114" customFormat="1" x14ac:dyDescent="0.2">
      <c r="A843" s="127"/>
      <c r="B843" s="125"/>
      <c r="C843" s="128"/>
      <c r="D843" s="112"/>
      <c r="E843" s="113"/>
      <c r="F843" s="128"/>
    </row>
    <row r="844" spans="1:6" s="114" customFormat="1" x14ac:dyDescent="0.2">
      <c r="A844" s="127"/>
      <c r="B844" s="125"/>
      <c r="C844" s="128"/>
      <c r="D844" s="112"/>
      <c r="E844" s="113"/>
      <c r="F844" s="128"/>
    </row>
    <row r="845" spans="1:6" s="114" customFormat="1" x14ac:dyDescent="0.2">
      <c r="A845" s="127"/>
      <c r="B845" s="125"/>
      <c r="C845" s="128"/>
      <c r="D845" s="112"/>
      <c r="E845" s="113"/>
      <c r="F845" s="128"/>
    </row>
    <row r="846" spans="1:6" s="114" customFormat="1" x14ac:dyDescent="0.2">
      <c r="A846" s="127"/>
      <c r="B846" s="125"/>
      <c r="C846" s="128"/>
      <c r="D846" s="112"/>
      <c r="E846" s="113"/>
      <c r="F846" s="128"/>
    </row>
    <row r="847" spans="1:6" s="114" customFormat="1" x14ac:dyDescent="0.2">
      <c r="A847" s="127"/>
      <c r="B847" s="125"/>
      <c r="C847" s="128"/>
      <c r="D847" s="112"/>
      <c r="E847" s="113"/>
      <c r="F847" s="128"/>
    </row>
    <row r="848" spans="1:6" s="114" customFormat="1" x14ac:dyDescent="0.2">
      <c r="A848" s="127"/>
      <c r="B848" s="125"/>
      <c r="C848" s="128"/>
      <c r="D848" s="112"/>
      <c r="E848" s="113"/>
      <c r="F848" s="128"/>
    </row>
    <row r="849" spans="1:6" s="114" customFormat="1" x14ac:dyDescent="0.2">
      <c r="A849" s="127"/>
      <c r="B849" s="125"/>
      <c r="C849" s="128"/>
      <c r="D849" s="112"/>
      <c r="E849" s="113"/>
      <c r="F849" s="128"/>
    </row>
    <row r="850" spans="1:6" s="114" customFormat="1" x14ac:dyDescent="0.2">
      <c r="A850" s="127"/>
      <c r="B850" s="125"/>
      <c r="C850" s="128"/>
      <c r="D850" s="112"/>
      <c r="E850" s="113"/>
      <c r="F850" s="128"/>
    </row>
    <row r="851" spans="1:6" s="114" customFormat="1" x14ac:dyDescent="0.2">
      <c r="A851" s="127"/>
      <c r="B851" s="125"/>
      <c r="C851" s="128"/>
      <c r="D851" s="112"/>
      <c r="E851" s="113"/>
      <c r="F851" s="128"/>
    </row>
    <row r="852" spans="1:6" s="114" customFormat="1" x14ac:dyDescent="0.2">
      <c r="A852" s="127"/>
      <c r="B852" s="125"/>
      <c r="C852" s="128"/>
      <c r="D852" s="112"/>
      <c r="E852" s="113"/>
      <c r="F852" s="128"/>
    </row>
    <row r="853" spans="1:6" s="114" customFormat="1" x14ac:dyDescent="0.2">
      <c r="A853" s="127"/>
      <c r="B853" s="125"/>
      <c r="C853" s="128"/>
      <c r="D853" s="112"/>
      <c r="E853" s="113"/>
      <c r="F853" s="128"/>
    </row>
    <row r="854" spans="1:6" s="114" customFormat="1" x14ac:dyDescent="0.2">
      <c r="A854" s="127"/>
      <c r="B854" s="125"/>
      <c r="C854" s="128"/>
      <c r="D854" s="112"/>
      <c r="E854" s="113"/>
      <c r="F854" s="128"/>
    </row>
    <row r="855" spans="1:6" s="114" customFormat="1" x14ac:dyDescent="0.2">
      <c r="A855" s="127"/>
      <c r="B855" s="125"/>
      <c r="C855" s="128"/>
      <c r="D855" s="112"/>
      <c r="E855" s="113"/>
      <c r="F855" s="128"/>
    </row>
    <row r="856" spans="1:6" s="114" customFormat="1" x14ac:dyDescent="0.2">
      <c r="A856" s="127"/>
      <c r="B856" s="125"/>
      <c r="C856" s="128"/>
      <c r="D856" s="112"/>
      <c r="E856" s="113"/>
      <c r="F856" s="128"/>
    </row>
    <row r="857" spans="1:6" s="114" customFormat="1" x14ac:dyDescent="0.2">
      <c r="A857" s="127"/>
      <c r="B857" s="125"/>
      <c r="C857" s="128"/>
      <c r="D857" s="112"/>
      <c r="E857" s="113"/>
      <c r="F857" s="128"/>
    </row>
    <row r="858" spans="1:6" s="114" customFormat="1" x14ac:dyDescent="0.2">
      <c r="A858" s="127"/>
      <c r="B858" s="125"/>
      <c r="C858" s="128"/>
      <c r="D858" s="112"/>
      <c r="E858" s="113"/>
      <c r="F858" s="128"/>
    </row>
    <row r="859" spans="1:6" s="114" customFormat="1" x14ac:dyDescent="0.2">
      <c r="A859" s="127"/>
      <c r="B859" s="125"/>
      <c r="C859" s="128"/>
      <c r="D859" s="112"/>
      <c r="E859" s="113"/>
      <c r="F859" s="128"/>
    </row>
    <row r="860" spans="1:6" s="114" customFormat="1" x14ac:dyDescent="0.2">
      <c r="A860" s="127"/>
      <c r="B860" s="125"/>
      <c r="C860" s="128"/>
      <c r="D860" s="112"/>
      <c r="E860" s="113"/>
      <c r="F860" s="128"/>
    </row>
    <row r="861" spans="1:6" s="114" customFormat="1" x14ac:dyDescent="0.2">
      <c r="A861" s="127"/>
      <c r="B861" s="125"/>
      <c r="C861" s="128"/>
      <c r="D861" s="112"/>
      <c r="E861" s="113"/>
      <c r="F861" s="128"/>
    </row>
    <row r="862" spans="1:6" s="114" customFormat="1" x14ac:dyDescent="0.2">
      <c r="A862" s="127"/>
      <c r="B862" s="125"/>
      <c r="C862" s="128"/>
      <c r="D862" s="112"/>
      <c r="E862" s="113"/>
      <c r="F862" s="128"/>
    </row>
    <row r="863" spans="1:6" s="114" customFormat="1" x14ac:dyDescent="0.2">
      <c r="A863" s="127"/>
      <c r="B863" s="125"/>
      <c r="C863" s="128"/>
      <c r="D863" s="112"/>
      <c r="E863" s="113"/>
      <c r="F863" s="128"/>
    </row>
    <row r="864" spans="1:6" s="114" customFormat="1" x14ac:dyDescent="0.2">
      <c r="A864" s="127"/>
      <c r="B864" s="125"/>
      <c r="C864" s="128"/>
      <c r="D864" s="112"/>
      <c r="E864" s="113"/>
      <c r="F864" s="128"/>
    </row>
    <row r="865" spans="1:6" s="114" customFormat="1" x14ac:dyDescent="0.2">
      <c r="A865" s="127"/>
      <c r="B865" s="125"/>
      <c r="C865" s="128"/>
      <c r="D865" s="112"/>
      <c r="E865" s="113"/>
      <c r="F865" s="128"/>
    </row>
    <row r="866" spans="1:6" s="114" customFormat="1" x14ac:dyDescent="0.2">
      <c r="A866" s="127"/>
      <c r="B866" s="125"/>
      <c r="C866" s="128"/>
      <c r="D866" s="112"/>
      <c r="E866" s="113"/>
      <c r="F866" s="128"/>
    </row>
    <row r="867" spans="1:6" s="114" customFormat="1" x14ac:dyDescent="0.2">
      <c r="A867" s="127"/>
      <c r="B867" s="125"/>
      <c r="C867" s="128"/>
      <c r="D867" s="112"/>
      <c r="E867" s="113"/>
      <c r="F867" s="128"/>
    </row>
    <row r="868" spans="1:6" s="114" customFormat="1" x14ac:dyDescent="0.2">
      <c r="A868" s="127"/>
      <c r="B868" s="125"/>
      <c r="C868" s="128"/>
      <c r="D868" s="112"/>
      <c r="E868" s="113"/>
      <c r="F868" s="128"/>
    </row>
    <row r="869" spans="1:6" s="114" customFormat="1" x14ac:dyDescent="0.2">
      <c r="A869" s="127"/>
      <c r="B869" s="125"/>
      <c r="C869" s="128"/>
      <c r="D869" s="112"/>
      <c r="E869" s="113"/>
      <c r="F869" s="128"/>
    </row>
    <row r="870" spans="1:6" s="114" customFormat="1" x14ac:dyDescent="0.2">
      <c r="A870" s="127"/>
      <c r="B870" s="125"/>
      <c r="C870" s="128"/>
      <c r="D870" s="112"/>
      <c r="E870" s="113"/>
      <c r="F870" s="128"/>
    </row>
    <row r="871" spans="1:6" s="114" customFormat="1" x14ac:dyDescent="0.2">
      <c r="A871" s="127"/>
      <c r="B871" s="125"/>
      <c r="C871" s="128"/>
      <c r="D871" s="112"/>
      <c r="E871" s="113"/>
      <c r="F871" s="128"/>
    </row>
    <row r="872" spans="1:6" s="114" customFormat="1" x14ac:dyDescent="0.2">
      <c r="A872" s="127"/>
      <c r="B872" s="125"/>
      <c r="C872" s="128"/>
      <c r="D872" s="112"/>
      <c r="E872" s="113"/>
      <c r="F872" s="128"/>
    </row>
    <row r="873" spans="1:6" s="114" customFormat="1" x14ac:dyDescent="0.2">
      <c r="A873" s="127"/>
      <c r="B873" s="125"/>
      <c r="C873" s="128"/>
      <c r="D873" s="112"/>
      <c r="E873" s="113"/>
      <c r="F873" s="128"/>
    </row>
    <row r="874" spans="1:6" s="114" customFormat="1" x14ac:dyDescent="0.2">
      <c r="A874" s="127"/>
      <c r="B874" s="125"/>
      <c r="C874" s="128"/>
      <c r="D874" s="112"/>
      <c r="E874" s="113"/>
      <c r="F874" s="128"/>
    </row>
    <row r="875" spans="1:6" s="114" customFormat="1" x14ac:dyDescent="0.2">
      <c r="A875" s="127"/>
      <c r="B875" s="125"/>
      <c r="C875" s="128"/>
      <c r="D875" s="112"/>
      <c r="E875" s="113"/>
      <c r="F875" s="128"/>
    </row>
    <row r="876" spans="1:6" s="114" customFormat="1" x14ac:dyDescent="0.2">
      <c r="A876" s="127"/>
      <c r="B876" s="125"/>
      <c r="C876" s="128"/>
      <c r="D876" s="112"/>
      <c r="E876" s="113"/>
      <c r="F876" s="128"/>
    </row>
    <row r="877" spans="1:6" s="114" customFormat="1" x14ac:dyDescent="0.2">
      <c r="A877" s="127"/>
      <c r="B877" s="125"/>
      <c r="C877" s="128"/>
      <c r="D877" s="112"/>
      <c r="E877" s="113"/>
      <c r="F877" s="128"/>
    </row>
    <row r="878" spans="1:6" s="114" customFormat="1" x14ac:dyDescent="0.2">
      <c r="A878" s="127"/>
      <c r="B878" s="125"/>
      <c r="C878" s="128"/>
      <c r="D878" s="112"/>
      <c r="E878" s="113"/>
      <c r="F878" s="128"/>
    </row>
    <row r="879" spans="1:6" s="114" customFormat="1" x14ac:dyDescent="0.2">
      <c r="A879" s="127"/>
      <c r="B879" s="125"/>
      <c r="C879" s="128"/>
      <c r="D879" s="112"/>
      <c r="E879" s="113"/>
      <c r="F879" s="128"/>
    </row>
    <row r="880" spans="1:6" s="114" customFormat="1" x14ac:dyDescent="0.2">
      <c r="A880" s="127"/>
      <c r="B880" s="125"/>
      <c r="C880" s="128"/>
      <c r="D880" s="112"/>
      <c r="E880" s="113"/>
      <c r="F880" s="128"/>
    </row>
    <row r="881" spans="1:6" s="114" customFormat="1" x14ac:dyDescent="0.2">
      <c r="A881" s="127"/>
      <c r="B881" s="125"/>
      <c r="C881" s="128"/>
      <c r="D881" s="112"/>
      <c r="E881" s="113"/>
      <c r="F881" s="128"/>
    </row>
    <row r="882" spans="1:6" s="114" customFormat="1" x14ac:dyDescent="0.2">
      <c r="A882" s="127"/>
      <c r="B882" s="125"/>
      <c r="C882" s="128"/>
      <c r="D882" s="112"/>
      <c r="E882" s="113"/>
      <c r="F882" s="128"/>
    </row>
    <row r="883" spans="1:6" s="114" customFormat="1" x14ac:dyDescent="0.2">
      <c r="A883" s="127"/>
      <c r="B883" s="125"/>
      <c r="C883" s="128"/>
      <c r="D883" s="112"/>
      <c r="E883" s="113"/>
      <c r="F883" s="128"/>
    </row>
    <row r="884" spans="1:6" s="114" customFormat="1" x14ac:dyDescent="0.2">
      <c r="A884" s="127"/>
      <c r="B884" s="125"/>
      <c r="C884" s="128"/>
      <c r="D884" s="112"/>
      <c r="E884" s="113"/>
      <c r="F884" s="128"/>
    </row>
    <row r="885" spans="1:6" s="114" customFormat="1" x14ac:dyDescent="0.2">
      <c r="A885" s="127"/>
      <c r="B885" s="125"/>
      <c r="C885" s="128"/>
      <c r="D885" s="112"/>
      <c r="E885" s="113"/>
      <c r="F885" s="128"/>
    </row>
    <row r="886" spans="1:6" s="114" customFormat="1" x14ac:dyDescent="0.2">
      <c r="A886" s="127"/>
      <c r="B886" s="125"/>
      <c r="C886" s="128"/>
      <c r="D886" s="112"/>
      <c r="E886" s="113"/>
      <c r="F886" s="128"/>
    </row>
    <row r="887" spans="1:6" s="114" customFormat="1" x14ac:dyDescent="0.2">
      <c r="A887" s="127"/>
      <c r="B887" s="125"/>
      <c r="C887" s="128"/>
      <c r="D887" s="112"/>
      <c r="E887" s="113"/>
      <c r="F887" s="128"/>
    </row>
    <row r="888" spans="1:6" s="114" customFormat="1" x14ac:dyDescent="0.2">
      <c r="A888" s="127"/>
      <c r="B888" s="125"/>
      <c r="C888" s="128"/>
      <c r="D888" s="112"/>
      <c r="E888" s="113"/>
      <c r="F888" s="128"/>
    </row>
    <row r="889" spans="1:6" s="114" customFormat="1" x14ac:dyDescent="0.2">
      <c r="A889" s="127"/>
      <c r="B889" s="125"/>
      <c r="C889" s="128"/>
      <c r="D889" s="112"/>
      <c r="E889" s="113"/>
      <c r="F889" s="128"/>
    </row>
    <row r="890" spans="1:6" s="114" customFormat="1" x14ac:dyDescent="0.2">
      <c r="A890" s="127"/>
      <c r="B890" s="125"/>
      <c r="C890" s="128"/>
      <c r="D890" s="112"/>
      <c r="E890" s="113"/>
      <c r="F890" s="128"/>
    </row>
    <row r="891" spans="1:6" s="114" customFormat="1" x14ac:dyDescent="0.2">
      <c r="A891" s="127"/>
      <c r="B891" s="125"/>
      <c r="C891" s="128"/>
      <c r="D891" s="112"/>
      <c r="E891" s="113"/>
      <c r="F891" s="128"/>
    </row>
    <row r="892" spans="1:6" s="114" customFormat="1" x14ac:dyDescent="0.2">
      <c r="A892" s="127"/>
      <c r="B892" s="125"/>
      <c r="C892" s="128"/>
      <c r="D892" s="112"/>
      <c r="E892" s="113"/>
      <c r="F892" s="128"/>
    </row>
    <row r="893" spans="1:6" s="114" customFormat="1" x14ac:dyDescent="0.2">
      <c r="A893" s="127"/>
      <c r="B893" s="125"/>
      <c r="C893" s="128"/>
      <c r="D893" s="112"/>
      <c r="E893" s="113"/>
      <c r="F893" s="128"/>
    </row>
    <row r="894" spans="1:6" s="114" customFormat="1" x14ac:dyDescent="0.2">
      <c r="A894" s="127"/>
      <c r="B894" s="125"/>
      <c r="C894" s="128"/>
      <c r="D894" s="112"/>
      <c r="E894" s="113"/>
      <c r="F894" s="128"/>
    </row>
    <row r="895" spans="1:6" s="114" customFormat="1" x14ac:dyDescent="0.2">
      <c r="A895" s="127"/>
      <c r="B895" s="125"/>
      <c r="C895" s="128"/>
      <c r="D895" s="112"/>
      <c r="E895" s="113"/>
      <c r="F895" s="128"/>
    </row>
    <row r="896" spans="1:6" s="114" customFormat="1" x14ac:dyDescent="0.2">
      <c r="A896" s="127"/>
      <c r="B896" s="125"/>
      <c r="C896" s="128"/>
      <c r="D896" s="112"/>
      <c r="E896" s="113"/>
      <c r="F896" s="128"/>
    </row>
    <row r="897" spans="1:6" s="114" customFormat="1" x14ac:dyDescent="0.2">
      <c r="A897" s="127"/>
      <c r="B897" s="125"/>
      <c r="C897" s="128"/>
      <c r="D897" s="112"/>
      <c r="E897" s="113"/>
      <c r="F897" s="128"/>
    </row>
    <row r="898" spans="1:6" s="114" customFormat="1" x14ac:dyDescent="0.2">
      <c r="A898" s="127"/>
      <c r="B898" s="125"/>
      <c r="C898" s="128"/>
      <c r="D898" s="112"/>
      <c r="E898" s="113"/>
      <c r="F898" s="128"/>
    </row>
    <row r="899" spans="1:6" s="114" customFormat="1" x14ac:dyDescent="0.2">
      <c r="A899" s="127"/>
      <c r="B899" s="125"/>
      <c r="C899" s="128"/>
      <c r="D899" s="112"/>
      <c r="E899" s="113"/>
      <c r="F899" s="128"/>
    </row>
    <row r="900" spans="1:6" s="114" customFormat="1" x14ac:dyDescent="0.2">
      <c r="A900" s="127"/>
      <c r="B900" s="125"/>
      <c r="C900" s="128"/>
      <c r="D900" s="112"/>
      <c r="E900" s="113"/>
      <c r="F900" s="128"/>
    </row>
    <row r="901" spans="1:6" s="114" customFormat="1" x14ac:dyDescent="0.2">
      <c r="A901" s="127"/>
      <c r="B901" s="125"/>
      <c r="C901" s="128"/>
      <c r="D901" s="112"/>
      <c r="E901" s="113"/>
      <c r="F901" s="128"/>
    </row>
    <row r="902" spans="1:6" s="114" customFormat="1" x14ac:dyDescent="0.2">
      <c r="A902" s="127"/>
      <c r="B902" s="125"/>
      <c r="C902" s="128"/>
      <c r="D902" s="112"/>
      <c r="E902" s="113"/>
      <c r="F902" s="128"/>
    </row>
    <row r="903" spans="1:6" s="114" customFormat="1" x14ac:dyDescent="0.2">
      <c r="A903" s="127"/>
      <c r="B903" s="125"/>
      <c r="C903" s="128"/>
      <c r="D903" s="112"/>
      <c r="E903" s="113"/>
      <c r="F903" s="128"/>
    </row>
    <row r="904" spans="1:6" s="114" customFormat="1" x14ac:dyDescent="0.2">
      <c r="A904" s="127"/>
      <c r="B904" s="125"/>
      <c r="C904" s="128"/>
      <c r="D904" s="112"/>
      <c r="E904" s="113"/>
      <c r="F904" s="128"/>
    </row>
    <row r="905" spans="1:6" s="114" customFormat="1" x14ac:dyDescent="0.2">
      <c r="A905" s="127"/>
      <c r="B905" s="125"/>
      <c r="C905" s="128"/>
      <c r="D905" s="112"/>
      <c r="E905" s="113"/>
      <c r="F905" s="128"/>
    </row>
    <row r="906" spans="1:6" s="114" customFormat="1" x14ac:dyDescent="0.2">
      <c r="A906" s="127"/>
      <c r="B906" s="125"/>
      <c r="C906" s="128"/>
      <c r="D906" s="112"/>
      <c r="E906" s="113"/>
      <c r="F906" s="128"/>
    </row>
    <row r="907" spans="1:6" s="114" customFormat="1" x14ac:dyDescent="0.2">
      <c r="A907" s="127"/>
      <c r="B907" s="125"/>
      <c r="C907" s="128"/>
      <c r="D907" s="112"/>
      <c r="E907" s="113"/>
      <c r="F907" s="128"/>
    </row>
    <row r="908" spans="1:6" s="114" customFormat="1" x14ac:dyDescent="0.2">
      <c r="A908" s="127"/>
      <c r="B908" s="125"/>
      <c r="C908" s="128"/>
      <c r="D908" s="112"/>
      <c r="E908" s="113"/>
      <c r="F908" s="128"/>
    </row>
    <row r="909" spans="1:6" s="114" customFormat="1" x14ac:dyDescent="0.2">
      <c r="A909" s="127"/>
      <c r="B909" s="125"/>
      <c r="C909" s="128"/>
      <c r="D909" s="112"/>
      <c r="E909" s="113"/>
      <c r="F909" s="128"/>
    </row>
    <row r="910" spans="1:6" s="114" customFormat="1" x14ac:dyDescent="0.2">
      <c r="A910" s="127"/>
      <c r="B910" s="125"/>
      <c r="C910" s="128"/>
      <c r="D910" s="112"/>
      <c r="E910" s="113"/>
      <c r="F910" s="128"/>
    </row>
    <row r="911" spans="1:6" s="114" customFormat="1" x14ac:dyDescent="0.2">
      <c r="A911" s="127"/>
      <c r="B911" s="125"/>
      <c r="C911" s="128"/>
      <c r="D911" s="112"/>
      <c r="E911" s="113"/>
      <c r="F911" s="128"/>
    </row>
    <row r="912" spans="1:6" s="114" customFormat="1" x14ac:dyDescent="0.2">
      <c r="A912" s="127"/>
      <c r="B912" s="125"/>
      <c r="C912" s="128"/>
      <c r="D912" s="112"/>
      <c r="E912" s="113"/>
      <c r="F912" s="128"/>
    </row>
    <row r="913" spans="1:6" s="114" customFormat="1" x14ac:dyDescent="0.2">
      <c r="A913" s="127"/>
      <c r="B913" s="125"/>
      <c r="C913" s="128"/>
      <c r="D913" s="112"/>
      <c r="E913" s="113"/>
      <c r="F913" s="128"/>
    </row>
    <row r="914" spans="1:6" s="114" customFormat="1" x14ac:dyDescent="0.2">
      <c r="A914" s="127"/>
      <c r="B914" s="125"/>
      <c r="C914" s="128"/>
      <c r="D914" s="112"/>
      <c r="E914" s="113"/>
      <c r="F914" s="128"/>
    </row>
    <row r="915" spans="1:6" s="114" customFormat="1" x14ac:dyDescent="0.2">
      <c r="A915" s="127"/>
      <c r="B915" s="125"/>
      <c r="C915" s="128"/>
      <c r="D915" s="112"/>
      <c r="E915" s="113"/>
      <c r="F915" s="128"/>
    </row>
    <row r="916" spans="1:6" s="114" customFormat="1" x14ac:dyDescent="0.2">
      <c r="A916" s="127"/>
      <c r="B916" s="125"/>
      <c r="C916" s="128"/>
      <c r="D916" s="112"/>
      <c r="E916" s="113"/>
      <c r="F916" s="128"/>
    </row>
    <row r="917" spans="1:6" s="114" customFormat="1" x14ac:dyDescent="0.2">
      <c r="A917" s="127"/>
      <c r="B917" s="125"/>
      <c r="C917" s="128"/>
      <c r="D917" s="112"/>
      <c r="E917" s="113"/>
      <c r="F917" s="128"/>
    </row>
    <row r="918" spans="1:6" s="114" customFormat="1" x14ac:dyDescent="0.2">
      <c r="A918" s="127"/>
      <c r="B918" s="125"/>
      <c r="C918" s="128"/>
      <c r="D918" s="112"/>
      <c r="E918" s="113"/>
      <c r="F918" s="128"/>
    </row>
    <row r="919" spans="1:6" s="114" customFormat="1" x14ac:dyDescent="0.2">
      <c r="A919" s="127"/>
      <c r="B919" s="125"/>
      <c r="C919" s="128"/>
      <c r="D919" s="112"/>
      <c r="E919" s="113"/>
      <c r="F919" s="128"/>
    </row>
    <row r="920" spans="1:6" s="114" customFormat="1" x14ac:dyDescent="0.2">
      <c r="A920" s="127"/>
      <c r="B920" s="125"/>
      <c r="C920" s="128"/>
      <c r="D920" s="112"/>
      <c r="E920" s="113"/>
      <c r="F920" s="128"/>
    </row>
    <row r="921" spans="1:6" s="114" customFormat="1" x14ac:dyDescent="0.2">
      <c r="A921" s="127"/>
      <c r="B921" s="125"/>
      <c r="C921" s="128"/>
      <c r="D921" s="112"/>
      <c r="E921" s="113"/>
      <c r="F921" s="128"/>
    </row>
    <row r="922" spans="1:6" s="114" customFormat="1" x14ac:dyDescent="0.2">
      <c r="A922" s="127"/>
      <c r="B922" s="125"/>
      <c r="C922" s="128"/>
      <c r="D922" s="112"/>
      <c r="E922" s="113"/>
      <c r="F922" s="128"/>
    </row>
    <row r="923" spans="1:6" s="114" customFormat="1" x14ac:dyDescent="0.2">
      <c r="A923" s="127"/>
      <c r="B923" s="125"/>
      <c r="C923" s="128"/>
      <c r="D923" s="112"/>
      <c r="E923" s="113"/>
      <c r="F923" s="128"/>
    </row>
    <row r="924" spans="1:6" s="114" customFormat="1" x14ac:dyDescent="0.2">
      <c r="A924" s="127"/>
      <c r="B924" s="125"/>
      <c r="C924" s="128"/>
      <c r="D924" s="112"/>
      <c r="E924" s="113"/>
      <c r="F924" s="128"/>
    </row>
    <row r="925" spans="1:6" s="114" customFormat="1" x14ac:dyDescent="0.2">
      <c r="A925" s="127"/>
      <c r="B925" s="125"/>
      <c r="C925" s="128"/>
      <c r="D925" s="112"/>
      <c r="E925" s="113"/>
      <c r="F925" s="128"/>
    </row>
    <row r="926" spans="1:6" s="114" customFormat="1" x14ac:dyDescent="0.2">
      <c r="A926" s="127"/>
      <c r="B926" s="125"/>
      <c r="C926" s="128"/>
      <c r="D926" s="112"/>
      <c r="E926" s="113"/>
      <c r="F926" s="128"/>
    </row>
    <row r="927" spans="1:6" s="114" customFormat="1" x14ac:dyDescent="0.2">
      <c r="A927" s="127"/>
      <c r="B927" s="125"/>
      <c r="C927" s="128"/>
      <c r="D927" s="112"/>
      <c r="E927" s="113"/>
      <c r="F927" s="128"/>
    </row>
    <row r="928" spans="1:6" s="114" customFormat="1" x14ac:dyDescent="0.2">
      <c r="A928" s="127"/>
      <c r="B928" s="125"/>
      <c r="C928" s="128"/>
      <c r="D928" s="112"/>
      <c r="E928" s="113"/>
      <c r="F928" s="128"/>
    </row>
    <row r="929" spans="1:6" s="114" customFormat="1" x14ac:dyDescent="0.2">
      <c r="A929" s="127"/>
      <c r="B929" s="125"/>
      <c r="C929" s="128"/>
      <c r="D929" s="112"/>
      <c r="E929" s="113"/>
      <c r="F929" s="128"/>
    </row>
    <row r="930" spans="1:6" s="114" customFormat="1" x14ac:dyDescent="0.2">
      <c r="A930" s="127"/>
      <c r="B930" s="125"/>
      <c r="C930" s="128"/>
      <c r="D930" s="112"/>
      <c r="E930" s="113"/>
      <c r="F930" s="128"/>
    </row>
    <row r="931" spans="1:6" s="114" customFormat="1" x14ac:dyDescent="0.2">
      <c r="A931" s="127"/>
      <c r="B931" s="125"/>
      <c r="C931" s="128"/>
      <c r="D931" s="112"/>
      <c r="E931" s="113"/>
      <c r="F931" s="128"/>
    </row>
    <row r="932" spans="1:6" s="114" customFormat="1" x14ac:dyDescent="0.2">
      <c r="A932" s="127"/>
      <c r="B932" s="125"/>
      <c r="C932" s="128"/>
      <c r="D932" s="112"/>
      <c r="E932" s="113"/>
      <c r="F932" s="128"/>
    </row>
    <row r="933" spans="1:6" s="114" customFormat="1" x14ac:dyDescent="0.2">
      <c r="A933" s="127"/>
      <c r="B933" s="125"/>
      <c r="C933" s="128"/>
      <c r="D933" s="112"/>
      <c r="E933" s="113"/>
      <c r="F933" s="128"/>
    </row>
    <row r="934" spans="1:6" s="114" customFormat="1" x14ac:dyDescent="0.2">
      <c r="A934" s="127"/>
      <c r="B934" s="125"/>
      <c r="C934" s="128"/>
      <c r="D934" s="112"/>
      <c r="E934" s="113"/>
      <c r="F934" s="128"/>
    </row>
    <row r="935" spans="1:6" s="114" customFormat="1" x14ac:dyDescent="0.2">
      <c r="A935" s="127"/>
      <c r="B935" s="125"/>
      <c r="C935" s="128"/>
      <c r="D935" s="112"/>
      <c r="E935" s="113"/>
      <c r="F935" s="128"/>
    </row>
    <row r="936" spans="1:6" s="114" customFormat="1" x14ac:dyDescent="0.2">
      <c r="A936" s="127"/>
      <c r="B936" s="125"/>
      <c r="C936" s="128"/>
      <c r="D936" s="112"/>
      <c r="E936" s="113"/>
      <c r="F936" s="128"/>
    </row>
    <row r="937" spans="1:6" s="114" customFormat="1" x14ac:dyDescent="0.2">
      <c r="A937" s="127"/>
      <c r="B937" s="125"/>
      <c r="C937" s="128"/>
      <c r="D937" s="112"/>
      <c r="E937" s="113"/>
      <c r="F937" s="128"/>
    </row>
    <row r="938" spans="1:6" s="114" customFormat="1" x14ac:dyDescent="0.2">
      <c r="A938" s="127"/>
      <c r="B938" s="125"/>
      <c r="C938" s="128"/>
      <c r="D938" s="112"/>
      <c r="E938" s="113"/>
      <c r="F938" s="128"/>
    </row>
    <row r="939" spans="1:6" s="114" customFormat="1" x14ac:dyDescent="0.2">
      <c r="A939" s="127"/>
      <c r="B939" s="125"/>
      <c r="C939" s="128"/>
      <c r="D939" s="112"/>
      <c r="E939" s="113"/>
      <c r="F939" s="128"/>
    </row>
    <row r="940" spans="1:6" s="114" customFormat="1" x14ac:dyDescent="0.2">
      <c r="A940" s="127"/>
      <c r="B940" s="125"/>
      <c r="C940" s="128"/>
      <c r="D940" s="112"/>
      <c r="E940" s="113"/>
      <c r="F940" s="128"/>
    </row>
    <row r="941" spans="1:6" s="114" customFormat="1" x14ac:dyDescent="0.2">
      <c r="A941" s="127"/>
      <c r="B941" s="125"/>
      <c r="C941" s="128"/>
      <c r="D941" s="112"/>
      <c r="E941" s="113"/>
      <c r="F941" s="128"/>
    </row>
    <row r="942" spans="1:6" s="114" customFormat="1" x14ac:dyDescent="0.2">
      <c r="A942" s="127"/>
      <c r="B942" s="125"/>
      <c r="C942" s="128"/>
      <c r="D942" s="112"/>
      <c r="E942" s="113"/>
      <c r="F942" s="128"/>
    </row>
    <row r="943" spans="1:6" s="114" customFormat="1" x14ac:dyDescent="0.2">
      <c r="A943" s="127"/>
      <c r="B943" s="125"/>
      <c r="C943" s="128"/>
      <c r="D943" s="112"/>
      <c r="E943" s="113"/>
      <c r="F943" s="128"/>
    </row>
    <row r="944" spans="1:6" s="114" customFormat="1" x14ac:dyDescent="0.2">
      <c r="A944" s="127"/>
      <c r="B944" s="125"/>
      <c r="C944" s="128"/>
      <c r="D944" s="112"/>
      <c r="E944" s="113"/>
      <c r="F944" s="128"/>
    </row>
    <row r="945" spans="1:6" s="114" customFormat="1" x14ac:dyDescent="0.2">
      <c r="A945" s="127"/>
      <c r="B945" s="125"/>
      <c r="C945" s="128"/>
      <c r="D945" s="112"/>
      <c r="E945" s="113"/>
      <c r="F945" s="128"/>
    </row>
    <row r="946" spans="1:6" s="114" customFormat="1" x14ac:dyDescent="0.2">
      <c r="A946" s="127"/>
      <c r="B946" s="125"/>
      <c r="C946" s="128"/>
      <c r="D946" s="112"/>
      <c r="E946" s="113"/>
      <c r="F946" s="128"/>
    </row>
    <row r="947" spans="1:6" s="114" customFormat="1" x14ac:dyDescent="0.2">
      <c r="A947" s="127"/>
      <c r="B947" s="125"/>
      <c r="C947" s="128"/>
      <c r="D947" s="112"/>
      <c r="E947" s="113"/>
      <c r="F947" s="128"/>
    </row>
    <row r="948" spans="1:6" s="114" customFormat="1" x14ac:dyDescent="0.2">
      <c r="A948" s="127"/>
      <c r="B948" s="125"/>
      <c r="C948" s="128"/>
      <c r="D948" s="112"/>
      <c r="E948" s="113"/>
      <c r="F948" s="128"/>
    </row>
    <row r="949" spans="1:6" s="114" customFormat="1" x14ac:dyDescent="0.2">
      <c r="A949" s="127"/>
      <c r="B949" s="125"/>
      <c r="C949" s="128"/>
      <c r="D949" s="112"/>
      <c r="E949" s="113"/>
      <c r="F949" s="128"/>
    </row>
    <row r="950" spans="1:6" s="114" customFormat="1" x14ac:dyDescent="0.2">
      <c r="A950" s="127"/>
      <c r="B950" s="125"/>
      <c r="C950" s="128"/>
      <c r="D950" s="112"/>
      <c r="E950" s="113"/>
      <c r="F950" s="128"/>
    </row>
    <row r="951" spans="1:6" s="114" customFormat="1" x14ac:dyDescent="0.2">
      <c r="A951" s="127"/>
      <c r="B951" s="125"/>
      <c r="C951" s="128"/>
      <c r="D951" s="112"/>
      <c r="E951" s="113"/>
      <c r="F951" s="128"/>
    </row>
    <row r="952" spans="1:6" s="114" customFormat="1" x14ac:dyDescent="0.2">
      <c r="A952" s="127"/>
      <c r="B952" s="125"/>
      <c r="C952" s="128"/>
      <c r="D952" s="112"/>
      <c r="E952" s="113"/>
      <c r="F952" s="128"/>
    </row>
    <row r="953" spans="1:6" s="114" customFormat="1" x14ac:dyDescent="0.2">
      <c r="A953" s="127"/>
      <c r="B953" s="125"/>
      <c r="C953" s="128"/>
      <c r="D953" s="112"/>
      <c r="E953" s="113"/>
      <c r="F953" s="128"/>
    </row>
    <row r="954" spans="1:6" s="114" customFormat="1" x14ac:dyDescent="0.2">
      <c r="A954" s="127"/>
      <c r="B954" s="125"/>
      <c r="C954" s="128"/>
      <c r="D954" s="112"/>
      <c r="E954" s="113"/>
      <c r="F954" s="128"/>
    </row>
    <row r="955" spans="1:6" s="114" customFormat="1" x14ac:dyDescent="0.2">
      <c r="A955" s="127"/>
      <c r="B955" s="125"/>
      <c r="C955" s="128"/>
      <c r="D955" s="112"/>
      <c r="E955" s="113"/>
      <c r="F955" s="128"/>
    </row>
    <row r="956" spans="1:6" s="114" customFormat="1" x14ac:dyDescent="0.2">
      <c r="A956" s="127"/>
      <c r="B956" s="125"/>
      <c r="C956" s="128"/>
      <c r="D956" s="112"/>
      <c r="E956" s="113"/>
      <c r="F956" s="128"/>
    </row>
    <row r="957" spans="1:6" s="114" customFormat="1" x14ac:dyDescent="0.2">
      <c r="A957" s="127"/>
      <c r="B957" s="125"/>
      <c r="C957" s="128"/>
      <c r="D957" s="112"/>
      <c r="E957" s="113"/>
      <c r="F957" s="128"/>
    </row>
    <row r="958" spans="1:6" s="114" customFormat="1" x14ac:dyDescent="0.2">
      <c r="A958" s="127"/>
      <c r="B958" s="125"/>
      <c r="C958" s="128"/>
      <c r="D958" s="112"/>
      <c r="E958" s="113"/>
      <c r="F958" s="128"/>
    </row>
    <row r="959" spans="1:6" s="114" customFormat="1" x14ac:dyDescent="0.2">
      <c r="A959" s="127"/>
      <c r="B959" s="125"/>
      <c r="C959" s="128"/>
      <c r="D959" s="112"/>
      <c r="E959" s="113"/>
      <c r="F959" s="128"/>
    </row>
    <row r="960" spans="1:6" s="114" customFormat="1" x14ac:dyDescent="0.2">
      <c r="A960" s="127"/>
      <c r="B960" s="125"/>
      <c r="C960" s="128"/>
      <c r="D960" s="112"/>
      <c r="E960" s="113"/>
      <c r="F960" s="128"/>
    </row>
    <row r="961" spans="1:6" s="114" customFormat="1" x14ac:dyDescent="0.2">
      <c r="A961" s="127"/>
      <c r="B961" s="125"/>
      <c r="C961" s="128"/>
      <c r="D961" s="112"/>
      <c r="E961" s="113"/>
      <c r="F961" s="128"/>
    </row>
    <row r="962" spans="1:6" s="114" customFormat="1" x14ac:dyDescent="0.2">
      <c r="A962" s="127"/>
      <c r="B962" s="125"/>
      <c r="C962" s="128"/>
      <c r="D962" s="112"/>
      <c r="E962" s="113"/>
      <c r="F962" s="128"/>
    </row>
    <row r="963" spans="1:6" s="114" customFormat="1" x14ac:dyDescent="0.2">
      <c r="A963" s="127"/>
      <c r="B963" s="125"/>
      <c r="C963" s="128"/>
      <c r="D963" s="112"/>
      <c r="E963" s="113"/>
      <c r="F963" s="128"/>
    </row>
    <row r="964" spans="1:6" s="114" customFormat="1" x14ac:dyDescent="0.2">
      <c r="A964" s="127"/>
      <c r="B964" s="125"/>
      <c r="C964" s="128"/>
      <c r="D964" s="112"/>
      <c r="E964" s="113"/>
      <c r="F964" s="128"/>
    </row>
    <row r="965" spans="1:6" s="114" customFormat="1" x14ac:dyDescent="0.2">
      <c r="A965" s="127"/>
      <c r="B965" s="125"/>
      <c r="C965" s="128"/>
      <c r="D965" s="112"/>
      <c r="E965" s="113"/>
      <c r="F965" s="128"/>
    </row>
    <row r="966" spans="1:6" s="114" customFormat="1" x14ac:dyDescent="0.2">
      <c r="A966" s="127"/>
      <c r="B966" s="125"/>
      <c r="C966" s="128"/>
      <c r="D966" s="112"/>
      <c r="E966" s="113"/>
      <c r="F966" s="128"/>
    </row>
    <row r="967" spans="1:6" s="114" customFormat="1" x14ac:dyDescent="0.2">
      <c r="A967" s="127"/>
      <c r="B967" s="125"/>
      <c r="C967" s="128"/>
      <c r="D967" s="112"/>
      <c r="E967" s="113"/>
      <c r="F967" s="128"/>
    </row>
    <row r="968" spans="1:6" s="114" customFormat="1" x14ac:dyDescent="0.2">
      <c r="A968" s="127"/>
      <c r="B968" s="125"/>
      <c r="C968" s="128"/>
      <c r="D968" s="112"/>
      <c r="E968" s="113"/>
      <c r="F968" s="128"/>
    </row>
    <row r="969" spans="1:6" s="114" customFormat="1" x14ac:dyDescent="0.2">
      <c r="A969" s="127"/>
      <c r="B969" s="125"/>
      <c r="C969" s="128"/>
      <c r="D969" s="112"/>
      <c r="E969" s="113"/>
      <c r="F969" s="128"/>
    </row>
    <row r="970" spans="1:6" s="114" customFormat="1" x14ac:dyDescent="0.2">
      <c r="A970" s="127"/>
      <c r="B970" s="125"/>
      <c r="C970" s="128"/>
      <c r="D970" s="112"/>
      <c r="E970" s="113"/>
      <c r="F970" s="128"/>
    </row>
    <row r="971" spans="1:6" s="114" customFormat="1" x14ac:dyDescent="0.2">
      <c r="A971" s="127"/>
      <c r="B971" s="125"/>
      <c r="C971" s="128"/>
      <c r="D971" s="112"/>
      <c r="E971" s="113"/>
      <c r="F971" s="128"/>
    </row>
    <row r="972" spans="1:6" s="114" customFormat="1" x14ac:dyDescent="0.2">
      <c r="A972" s="127"/>
      <c r="B972" s="125"/>
      <c r="C972" s="128"/>
      <c r="D972" s="112"/>
      <c r="E972" s="113"/>
      <c r="F972" s="128"/>
    </row>
    <row r="973" spans="1:6" s="114" customFormat="1" x14ac:dyDescent="0.2">
      <c r="A973" s="127"/>
      <c r="B973" s="125"/>
      <c r="C973" s="128"/>
      <c r="D973" s="112"/>
      <c r="E973" s="113"/>
      <c r="F973" s="128"/>
    </row>
    <row r="974" spans="1:6" s="114" customFormat="1" x14ac:dyDescent="0.2">
      <c r="A974" s="127"/>
      <c r="B974" s="125"/>
      <c r="C974" s="128"/>
      <c r="D974" s="112"/>
      <c r="E974" s="113"/>
      <c r="F974" s="128"/>
    </row>
    <row r="975" spans="1:6" s="114" customFormat="1" x14ac:dyDescent="0.2">
      <c r="A975" s="127"/>
      <c r="B975" s="125"/>
      <c r="C975" s="128"/>
      <c r="D975" s="112"/>
      <c r="E975" s="113"/>
      <c r="F975" s="128"/>
    </row>
    <row r="976" spans="1:6" s="114" customFormat="1" x14ac:dyDescent="0.2">
      <c r="A976" s="127"/>
      <c r="B976" s="125"/>
      <c r="C976" s="128"/>
      <c r="D976" s="112"/>
      <c r="E976" s="113"/>
      <c r="F976" s="128"/>
    </row>
    <row r="977" spans="1:6" s="114" customFormat="1" x14ac:dyDescent="0.2">
      <c r="A977" s="127"/>
      <c r="B977" s="125"/>
      <c r="C977" s="128"/>
      <c r="D977" s="112"/>
      <c r="E977" s="113"/>
      <c r="F977" s="128"/>
    </row>
    <row r="978" spans="1:6" s="114" customFormat="1" x14ac:dyDescent="0.2">
      <c r="A978" s="127"/>
      <c r="B978" s="125"/>
      <c r="C978" s="128"/>
      <c r="D978" s="112"/>
      <c r="E978" s="113"/>
      <c r="F978" s="128"/>
    </row>
    <row r="979" spans="1:6" s="114" customFormat="1" x14ac:dyDescent="0.2">
      <c r="A979" s="127"/>
      <c r="B979" s="125"/>
      <c r="C979" s="128"/>
      <c r="D979" s="112"/>
      <c r="E979" s="113"/>
      <c r="F979" s="128"/>
    </row>
    <row r="980" spans="1:6" s="114" customFormat="1" x14ac:dyDescent="0.2">
      <c r="A980" s="127"/>
      <c r="B980" s="125"/>
      <c r="C980" s="128"/>
      <c r="D980" s="112"/>
      <c r="E980" s="113"/>
      <c r="F980" s="128"/>
    </row>
    <row r="981" spans="1:6" s="114" customFormat="1" x14ac:dyDescent="0.2">
      <c r="A981" s="127"/>
      <c r="B981" s="125"/>
      <c r="C981" s="128"/>
      <c r="D981" s="112"/>
      <c r="E981" s="113"/>
      <c r="F981" s="128"/>
    </row>
    <row r="982" spans="1:6" s="114" customFormat="1" x14ac:dyDescent="0.2">
      <c r="A982" s="127"/>
      <c r="B982" s="125"/>
      <c r="C982" s="128"/>
      <c r="D982" s="112"/>
      <c r="E982" s="113"/>
      <c r="F982" s="128"/>
    </row>
    <row r="983" spans="1:6" s="114" customFormat="1" x14ac:dyDescent="0.2">
      <c r="A983" s="127"/>
      <c r="B983" s="125"/>
      <c r="C983" s="128"/>
      <c r="D983" s="112"/>
      <c r="E983" s="113"/>
      <c r="F983" s="128"/>
    </row>
    <row r="984" spans="1:6" s="114" customFormat="1" x14ac:dyDescent="0.2">
      <c r="A984" s="127"/>
      <c r="B984" s="125"/>
      <c r="C984" s="128"/>
      <c r="D984" s="112"/>
      <c r="E984" s="113"/>
      <c r="F984" s="128"/>
    </row>
    <row r="985" spans="1:6" s="114" customFormat="1" x14ac:dyDescent="0.2">
      <c r="A985" s="127"/>
      <c r="B985" s="125"/>
      <c r="C985" s="128"/>
      <c r="D985" s="112"/>
      <c r="E985" s="113"/>
      <c r="F985" s="128"/>
    </row>
    <row r="986" spans="1:6" s="114" customFormat="1" x14ac:dyDescent="0.2">
      <c r="A986" s="127"/>
      <c r="B986" s="125"/>
      <c r="C986" s="128"/>
      <c r="D986" s="112"/>
      <c r="E986" s="113"/>
      <c r="F986" s="128"/>
    </row>
    <row r="987" spans="1:6" s="114" customFormat="1" x14ac:dyDescent="0.2">
      <c r="A987" s="127"/>
      <c r="B987" s="125"/>
      <c r="C987" s="128"/>
      <c r="D987" s="112"/>
      <c r="E987" s="113"/>
      <c r="F987" s="128"/>
    </row>
    <row r="988" spans="1:6" s="114" customFormat="1" x14ac:dyDescent="0.2">
      <c r="A988" s="127"/>
      <c r="B988" s="125"/>
      <c r="C988" s="128"/>
      <c r="D988" s="112"/>
      <c r="E988" s="113"/>
      <c r="F988" s="128"/>
    </row>
    <row r="989" spans="1:6" s="114" customFormat="1" x14ac:dyDescent="0.2">
      <c r="A989" s="127"/>
      <c r="B989" s="125"/>
      <c r="C989" s="128"/>
      <c r="D989" s="112"/>
      <c r="E989" s="113"/>
      <c r="F989" s="128"/>
    </row>
    <row r="990" spans="1:6" s="114" customFormat="1" x14ac:dyDescent="0.2">
      <c r="A990" s="127"/>
      <c r="B990" s="125"/>
      <c r="C990" s="128"/>
      <c r="D990" s="112"/>
      <c r="E990" s="113"/>
      <c r="F990" s="128"/>
    </row>
    <row r="991" spans="1:6" s="114" customFormat="1" x14ac:dyDescent="0.2">
      <c r="A991" s="127"/>
      <c r="B991" s="125"/>
      <c r="C991" s="128"/>
      <c r="D991" s="112"/>
      <c r="E991" s="113"/>
      <c r="F991" s="128"/>
    </row>
    <row r="992" spans="1:6" s="114" customFormat="1" x14ac:dyDescent="0.2">
      <c r="A992" s="127"/>
      <c r="B992" s="125"/>
      <c r="C992" s="128"/>
      <c r="D992" s="112"/>
      <c r="E992" s="113"/>
      <c r="F992" s="128"/>
    </row>
    <row r="993" spans="1:6" s="114" customFormat="1" x14ac:dyDescent="0.2">
      <c r="A993" s="127"/>
      <c r="B993" s="125"/>
      <c r="C993" s="128"/>
      <c r="D993" s="112"/>
      <c r="E993" s="113"/>
      <c r="F993" s="128"/>
    </row>
    <row r="994" spans="1:6" s="114" customFormat="1" x14ac:dyDescent="0.2">
      <c r="A994" s="127"/>
      <c r="B994" s="125"/>
      <c r="C994" s="128"/>
      <c r="D994" s="112"/>
      <c r="E994" s="113"/>
      <c r="F994" s="128"/>
    </row>
    <row r="995" spans="1:6" s="114" customFormat="1" x14ac:dyDescent="0.2">
      <c r="A995" s="127"/>
      <c r="B995" s="125"/>
      <c r="C995" s="128"/>
      <c r="D995" s="112"/>
      <c r="E995" s="113"/>
      <c r="F995" s="128"/>
    </row>
    <row r="996" spans="1:6" s="114" customFormat="1" x14ac:dyDescent="0.2">
      <c r="A996" s="127"/>
      <c r="B996" s="125"/>
      <c r="C996" s="128"/>
      <c r="D996" s="112"/>
      <c r="E996" s="113"/>
      <c r="F996" s="128"/>
    </row>
    <row r="997" spans="1:6" s="114" customFormat="1" x14ac:dyDescent="0.2">
      <c r="A997" s="127"/>
      <c r="B997" s="125"/>
      <c r="C997" s="128"/>
      <c r="D997" s="112"/>
      <c r="E997" s="113"/>
      <c r="F997" s="128"/>
    </row>
    <row r="998" spans="1:6" s="114" customFormat="1" x14ac:dyDescent="0.2">
      <c r="A998" s="127"/>
      <c r="B998" s="125"/>
      <c r="C998" s="128"/>
      <c r="D998" s="112"/>
      <c r="E998" s="113"/>
      <c r="F998" s="128"/>
    </row>
    <row r="999" spans="1:6" s="114" customFormat="1" x14ac:dyDescent="0.2">
      <c r="A999" s="127"/>
      <c r="B999" s="125"/>
      <c r="C999" s="128"/>
      <c r="D999" s="112"/>
      <c r="E999" s="113"/>
      <c r="F999" s="128"/>
    </row>
    <row r="1000" spans="1:6" s="114" customFormat="1" x14ac:dyDescent="0.2">
      <c r="A1000" s="127"/>
      <c r="B1000" s="125"/>
      <c r="C1000" s="128"/>
      <c r="D1000" s="112"/>
      <c r="E1000" s="113"/>
      <c r="F1000" s="128"/>
    </row>
    <row r="1001" spans="1:6" s="114" customFormat="1" x14ac:dyDescent="0.2">
      <c r="A1001" s="127"/>
      <c r="B1001" s="125"/>
      <c r="C1001" s="128"/>
      <c r="D1001" s="112"/>
      <c r="E1001" s="113"/>
      <c r="F1001" s="128"/>
    </row>
    <row r="1002" spans="1:6" s="114" customFormat="1" x14ac:dyDescent="0.2">
      <c r="A1002" s="127"/>
      <c r="B1002" s="125"/>
      <c r="C1002" s="128"/>
      <c r="D1002" s="112"/>
      <c r="E1002" s="113"/>
      <c r="F1002" s="128"/>
    </row>
    <row r="1003" spans="1:6" s="114" customFormat="1" x14ac:dyDescent="0.2">
      <c r="A1003" s="127"/>
      <c r="B1003" s="125"/>
      <c r="C1003" s="128"/>
      <c r="D1003" s="112"/>
      <c r="E1003" s="113"/>
      <c r="F1003" s="128"/>
    </row>
    <row r="1004" spans="1:6" s="114" customFormat="1" x14ac:dyDescent="0.2">
      <c r="A1004" s="127"/>
      <c r="B1004" s="125"/>
      <c r="C1004" s="128"/>
      <c r="D1004" s="112"/>
      <c r="E1004" s="113"/>
      <c r="F1004" s="128"/>
    </row>
    <row r="1005" spans="1:6" s="114" customFormat="1" x14ac:dyDescent="0.2">
      <c r="A1005" s="127"/>
      <c r="B1005" s="125"/>
      <c r="C1005" s="128"/>
      <c r="D1005" s="112"/>
      <c r="E1005" s="113"/>
      <c r="F1005" s="128"/>
    </row>
    <row r="1006" spans="1:6" s="114" customFormat="1" x14ac:dyDescent="0.2">
      <c r="A1006" s="127"/>
      <c r="B1006" s="125"/>
      <c r="C1006" s="128"/>
      <c r="D1006" s="112"/>
      <c r="E1006" s="113"/>
      <c r="F1006" s="128"/>
    </row>
    <row r="1007" spans="1:6" s="114" customFormat="1" x14ac:dyDescent="0.2">
      <c r="A1007" s="127"/>
      <c r="B1007" s="125"/>
      <c r="C1007" s="128"/>
      <c r="D1007" s="112"/>
      <c r="E1007" s="113"/>
      <c r="F1007" s="128"/>
    </row>
    <row r="1008" spans="1:6" s="114" customFormat="1" x14ac:dyDescent="0.2">
      <c r="A1008" s="127"/>
      <c r="B1008" s="125"/>
      <c r="C1008" s="128"/>
      <c r="D1008" s="112"/>
      <c r="E1008" s="113"/>
      <c r="F1008" s="128"/>
    </row>
    <row r="1009" spans="1:6" s="114" customFormat="1" x14ac:dyDescent="0.2">
      <c r="A1009" s="127"/>
      <c r="B1009" s="125"/>
      <c r="C1009" s="128"/>
      <c r="D1009" s="112"/>
      <c r="E1009" s="113"/>
      <c r="F1009" s="128"/>
    </row>
    <row r="1010" spans="1:6" s="114" customFormat="1" x14ac:dyDescent="0.2">
      <c r="A1010" s="127"/>
      <c r="B1010" s="125"/>
      <c r="C1010" s="128"/>
      <c r="D1010" s="112"/>
      <c r="E1010" s="113"/>
      <c r="F1010" s="128"/>
    </row>
    <row r="1011" spans="1:6" s="114" customFormat="1" x14ac:dyDescent="0.2">
      <c r="A1011" s="127"/>
      <c r="B1011" s="125"/>
      <c r="C1011" s="128"/>
      <c r="D1011" s="112"/>
      <c r="E1011" s="113"/>
      <c r="F1011" s="128"/>
    </row>
    <row r="1012" spans="1:6" s="114" customFormat="1" x14ac:dyDescent="0.2">
      <c r="A1012" s="127"/>
      <c r="B1012" s="125"/>
      <c r="C1012" s="128"/>
      <c r="D1012" s="112"/>
      <c r="E1012" s="113"/>
      <c r="F1012" s="128"/>
    </row>
    <row r="1013" spans="1:6" s="114" customFormat="1" x14ac:dyDescent="0.2">
      <c r="A1013" s="127"/>
      <c r="B1013" s="125"/>
      <c r="C1013" s="128"/>
      <c r="D1013" s="112"/>
      <c r="E1013" s="113"/>
      <c r="F1013" s="128"/>
    </row>
    <row r="1014" spans="1:6" s="114" customFormat="1" x14ac:dyDescent="0.2">
      <c r="A1014" s="127"/>
      <c r="B1014" s="125"/>
      <c r="C1014" s="128"/>
      <c r="D1014" s="112"/>
      <c r="E1014" s="113"/>
      <c r="F1014" s="128"/>
    </row>
    <row r="1015" spans="1:6" s="114" customFormat="1" x14ac:dyDescent="0.2">
      <c r="A1015" s="127"/>
      <c r="B1015" s="125"/>
      <c r="C1015" s="128"/>
      <c r="D1015" s="112"/>
      <c r="E1015" s="113"/>
      <c r="F1015" s="128"/>
    </row>
    <row r="1016" spans="1:6" s="114" customFormat="1" x14ac:dyDescent="0.2">
      <c r="A1016" s="127"/>
      <c r="B1016" s="125"/>
      <c r="C1016" s="128"/>
      <c r="D1016" s="112"/>
      <c r="E1016" s="113"/>
      <c r="F1016" s="128"/>
    </row>
    <row r="1017" spans="1:6" s="114" customFormat="1" x14ac:dyDescent="0.2">
      <c r="A1017" s="127"/>
      <c r="B1017" s="125"/>
      <c r="C1017" s="128"/>
      <c r="D1017" s="112"/>
      <c r="E1017" s="113"/>
      <c r="F1017" s="128"/>
    </row>
    <row r="1018" spans="1:6" s="114" customFormat="1" x14ac:dyDescent="0.2">
      <c r="A1018" s="127"/>
      <c r="B1018" s="125"/>
      <c r="C1018" s="128"/>
      <c r="D1018" s="112"/>
      <c r="E1018" s="113"/>
      <c r="F1018" s="128"/>
    </row>
    <row r="1019" spans="1:6" s="114" customFormat="1" x14ac:dyDescent="0.2">
      <c r="A1019" s="127"/>
      <c r="B1019" s="125"/>
      <c r="C1019" s="128"/>
      <c r="D1019" s="112"/>
      <c r="E1019" s="113"/>
      <c r="F1019" s="128"/>
    </row>
    <row r="1020" spans="1:6" s="114" customFormat="1" x14ac:dyDescent="0.2">
      <c r="A1020" s="127"/>
      <c r="B1020" s="125"/>
      <c r="C1020" s="128"/>
      <c r="D1020" s="112"/>
      <c r="E1020" s="113"/>
      <c r="F1020" s="128"/>
    </row>
    <row r="1021" spans="1:6" s="114" customFormat="1" x14ac:dyDescent="0.2">
      <c r="A1021" s="127"/>
      <c r="B1021" s="125"/>
      <c r="C1021" s="128"/>
      <c r="D1021" s="112"/>
      <c r="E1021" s="113"/>
      <c r="F1021" s="128"/>
    </row>
    <row r="1022" spans="1:6" s="114" customFormat="1" x14ac:dyDescent="0.2">
      <c r="A1022" s="127"/>
      <c r="B1022" s="125"/>
      <c r="C1022" s="128"/>
      <c r="D1022" s="112"/>
      <c r="E1022" s="113"/>
      <c r="F1022" s="128"/>
    </row>
    <row r="1023" spans="1:6" s="114" customFormat="1" x14ac:dyDescent="0.2">
      <c r="A1023" s="127"/>
      <c r="B1023" s="125"/>
      <c r="C1023" s="128"/>
      <c r="D1023" s="112"/>
      <c r="E1023" s="113"/>
      <c r="F1023" s="128"/>
    </row>
    <row r="1024" spans="1:6" s="114" customFormat="1" x14ac:dyDescent="0.2">
      <c r="A1024" s="127"/>
      <c r="B1024" s="125"/>
      <c r="C1024" s="128"/>
      <c r="D1024" s="112"/>
      <c r="E1024" s="113"/>
      <c r="F1024" s="128"/>
    </row>
    <row r="1025" spans="1:6" s="114" customFormat="1" x14ac:dyDescent="0.2">
      <c r="A1025" s="127"/>
      <c r="B1025" s="125"/>
      <c r="C1025" s="128"/>
      <c r="D1025" s="112"/>
      <c r="E1025" s="113"/>
      <c r="F1025" s="128"/>
    </row>
    <row r="1026" spans="1:6" s="114" customFormat="1" x14ac:dyDescent="0.2">
      <c r="A1026" s="127"/>
      <c r="B1026" s="125"/>
      <c r="C1026" s="128"/>
      <c r="D1026" s="112"/>
      <c r="E1026" s="113"/>
      <c r="F1026" s="128"/>
    </row>
    <row r="1027" spans="1:6" s="114" customFormat="1" x14ac:dyDescent="0.2">
      <c r="A1027" s="127"/>
      <c r="B1027" s="125"/>
      <c r="C1027" s="128"/>
      <c r="D1027" s="112"/>
      <c r="E1027" s="113"/>
      <c r="F1027" s="128"/>
    </row>
    <row r="1028" spans="1:6" s="114" customFormat="1" x14ac:dyDescent="0.2">
      <c r="A1028" s="127"/>
      <c r="B1028" s="125"/>
      <c r="C1028" s="128"/>
      <c r="D1028" s="112"/>
      <c r="E1028" s="113"/>
      <c r="F1028" s="128"/>
    </row>
    <row r="1029" spans="1:6" s="114" customFormat="1" x14ac:dyDescent="0.2">
      <c r="A1029" s="127"/>
      <c r="B1029" s="125"/>
      <c r="C1029" s="128"/>
      <c r="D1029" s="112"/>
      <c r="E1029" s="113"/>
      <c r="F1029" s="128"/>
    </row>
    <row r="1030" spans="1:6" s="114" customFormat="1" x14ac:dyDescent="0.2">
      <c r="A1030" s="127"/>
      <c r="B1030" s="125"/>
      <c r="C1030" s="128"/>
      <c r="D1030" s="112"/>
      <c r="E1030" s="113"/>
      <c r="F1030" s="128"/>
    </row>
    <row r="1031" spans="1:6" s="114" customFormat="1" x14ac:dyDescent="0.2">
      <c r="A1031" s="127"/>
      <c r="B1031" s="125"/>
      <c r="C1031" s="128"/>
      <c r="D1031" s="112"/>
      <c r="E1031" s="113"/>
      <c r="F1031" s="128"/>
    </row>
    <row r="1032" spans="1:6" s="114" customFormat="1" x14ac:dyDescent="0.2">
      <c r="A1032" s="127"/>
      <c r="B1032" s="125"/>
      <c r="C1032" s="128"/>
      <c r="D1032" s="112"/>
      <c r="E1032" s="113"/>
      <c r="F1032" s="128"/>
    </row>
    <row r="1033" spans="1:6" s="114" customFormat="1" x14ac:dyDescent="0.2">
      <c r="A1033" s="127"/>
      <c r="B1033" s="125"/>
      <c r="C1033" s="128"/>
      <c r="D1033" s="112"/>
      <c r="E1033" s="113"/>
      <c r="F1033" s="128"/>
    </row>
    <row r="1034" spans="1:6" s="114" customFormat="1" x14ac:dyDescent="0.2">
      <c r="A1034" s="127"/>
      <c r="B1034" s="125"/>
      <c r="C1034" s="128"/>
      <c r="D1034" s="112"/>
      <c r="E1034" s="113"/>
      <c r="F1034" s="128"/>
    </row>
    <row r="1035" spans="1:6" s="114" customFormat="1" x14ac:dyDescent="0.2">
      <c r="A1035" s="127"/>
      <c r="B1035" s="125"/>
      <c r="C1035" s="128"/>
      <c r="D1035" s="112"/>
      <c r="E1035" s="113"/>
      <c r="F1035" s="128"/>
    </row>
    <row r="1036" spans="1:6" s="114" customFormat="1" x14ac:dyDescent="0.2">
      <c r="A1036" s="127"/>
      <c r="B1036" s="125"/>
      <c r="C1036" s="128"/>
      <c r="D1036" s="112"/>
      <c r="E1036" s="113"/>
      <c r="F1036" s="128"/>
    </row>
    <row r="1037" spans="1:6" s="114" customFormat="1" x14ac:dyDescent="0.2">
      <c r="A1037" s="127"/>
      <c r="B1037" s="125"/>
      <c r="C1037" s="128"/>
      <c r="D1037" s="112"/>
      <c r="E1037" s="113"/>
      <c r="F1037" s="128"/>
    </row>
    <row r="1038" spans="1:6" s="114" customFormat="1" x14ac:dyDescent="0.2">
      <c r="A1038" s="127"/>
      <c r="B1038" s="125"/>
      <c r="C1038" s="128"/>
      <c r="D1038" s="112"/>
      <c r="E1038" s="113"/>
      <c r="F1038" s="128"/>
    </row>
    <row r="1039" spans="1:6" s="114" customFormat="1" x14ac:dyDescent="0.2">
      <c r="A1039" s="127"/>
      <c r="B1039" s="125"/>
      <c r="C1039" s="128"/>
      <c r="D1039" s="112"/>
      <c r="E1039" s="113"/>
      <c r="F1039" s="128"/>
    </row>
    <row r="1040" spans="1:6" s="114" customFormat="1" x14ac:dyDescent="0.2">
      <c r="A1040" s="127"/>
      <c r="B1040" s="125"/>
      <c r="C1040" s="128"/>
      <c r="D1040" s="112"/>
      <c r="E1040" s="113"/>
      <c r="F1040" s="128"/>
    </row>
    <row r="1041" spans="1:6" s="114" customFormat="1" x14ac:dyDescent="0.2">
      <c r="A1041" s="127"/>
      <c r="B1041" s="125"/>
      <c r="C1041" s="128"/>
      <c r="D1041" s="112"/>
      <c r="E1041" s="113"/>
      <c r="F1041" s="128"/>
    </row>
    <row r="1042" spans="1:6" s="114" customFormat="1" x14ac:dyDescent="0.2">
      <c r="A1042" s="127"/>
      <c r="B1042" s="125"/>
      <c r="C1042" s="128"/>
      <c r="D1042" s="112"/>
      <c r="E1042" s="113"/>
      <c r="F1042" s="128"/>
    </row>
    <row r="1043" spans="1:6" s="114" customFormat="1" x14ac:dyDescent="0.2">
      <c r="A1043" s="127"/>
      <c r="B1043" s="125"/>
      <c r="C1043" s="128"/>
      <c r="D1043" s="112"/>
      <c r="E1043" s="113"/>
      <c r="F1043" s="128"/>
    </row>
    <row r="1044" spans="1:6" s="114" customFormat="1" x14ac:dyDescent="0.2">
      <c r="A1044" s="127"/>
      <c r="B1044" s="125"/>
      <c r="C1044" s="128"/>
      <c r="D1044" s="112"/>
      <c r="E1044" s="113"/>
      <c r="F1044" s="128"/>
    </row>
    <row r="1045" spans="1:6" s="114" customFormat="1" x14ac:dyDescent="0.2">
      <c r="A1045" s="127"/>
      <c r="B1045" s="125"/>
      <c r="C1045" s="128"/>
      <c r="D1045" s="112"/>
      <c r="E1045" s="113"/>
      <c r="F1045" s="128"/>
    </row>
    <row r="1046" spans="1:6" s="114" customFormat="1" x14ac:dyDescent="0.2">
      <c r="A1046" s="127"/>
      <c r="B1046" s="125"/>
      <c r="C1046" s="128"/>
      <c r="D1046" s="112"/>
      <c r="E1046" s="113"/>
      <c r="F1046" s="128"/>
    </row>
    <row r="1047" spans="1:6" s="114" customFormat="1" x14ac:dyDescent="0.2">
      <c r="A1047" s="127"/>
      <c r="B1047" s="125"/>
      <c r="C1047" s="128"/>
      <c r="D1047" s="112"/>
      <c r="E1047" s="113"/>
      <c r="F1047" s="128"/>
    </row>
    <row r="1048" spans="1:6" s="114" customFormat="1" x14ac:dyDescent="0.2">
      <c r="A1048" s="127"/>
      <c r="B1048" s="125"/>
      <c r="C1048" s="128"/>
      <c r="D1048" s="112"/>
      <c r="E1048" s="113"/>
      <c r="F1048" s="128"/>
    </row>
    <row r="1049" spans="1:6" s="114" customFormat="1" x14ac:dyDescent="0.2">
      <c r="A1049" s="127"/>
      <c r="B1049" s="125"/>
      <c r="C1049" s="128"/>
      <c r="D1049" s="112"/>
      <c r="E1049" s="113"/>
      <c r="F1049" s="128"/>
    </row>
    <row r="1050" spans="1:6" s="114" customFormat="1" x14ac:dyDescent="0.2">
      <c r="A1050" s="127"/>
      <c r="B1050" s="125"/>
      <c r="C1050" s="128"/>
      <c r="D1050" s="112"/>
      <c r="E1050" s="113"/>
      <c r="F1050" s="128"/>
    </row>
    <row r="1051" spans="1:6" s="114" customFormat="1" x14ac:dyDescent="0.2">
      <c r="A1051" s="127"/>
      <c r="B1051" s="125"/>
      <c r="C1051" s="128"/>
      <c r="D1051" s="112"/>
      <c r="E1051" s="113"/>
      <c r="F1051" s="128"/>
    </row>
    <row r="1052" spans="1:6" s="114" customFormat="1" x14ac:dyDescent="0.2">
      <c r="A1052" s="127"/>
      <c r="B1052" s="125"/>
      <c r="C1052" s="128"/>
      <c r="D1052" s="112"/>
      <c r="E1052" s="113"/>
      <c r="F1052" s="128"/>
    </row>
    <row r="1053" spans="1:6" s="114" customFormat="1" x14ac:dyDescent="0.2">
      <c r="A1053" s="127"/>
      <c r="B1053" s="125"/>
      <c r="C1053" s="128"/>
      <c r="D1053" s="112"/>
      <c r="E1053" s="113"/>
      <c r="F1053" s="128"/>
    </row>
    <row r="1054" spans="1:6" s="114" customFormat="1" x14ac:dyDescent="0.2">
      <c r="A1054" s="127"/>
      <c r="B1054" s="125"/>
      <c r="C1054" s="128"/>
      <c r="D1054" s="112"/>
      <c r="E1054" s="113"/>
      <c r="F1054" s="128"/>
    </row>
    <row r="1055" spans="1:6" s="114" customFormat="1" x14ac:dyDescent="0.2">
      <c r="A1055" s="127"/>
      <c r="B1055" s="125"/>
      <c r="C1055" s="128"/>
      <c r="D1055" s="112"/>
      <c r="E1055" s="113"/>
      <c r="F1055" s="128"/>
    </row>
    <row r="1056" spans="1:6" s="114" customFormat="1" x14ac:dyDescent="0.2">
      <c r="A1056" s="127"/>
      <c r="B1056" s="125"/>
      <c r="C1056" s="128"/>
      <c r="D1056" s="112"/>
      <c r="E1056" s="113"/>
      <c r="F1056" s="128"/>
    </row>
    <row r="1057" spans="1:6" s="114" customFormat="1" x14ac:dyDescent="0.2">
      <c r="A1057" s="127"/>
      <c r="B1057" s="125"/>
      <c r="C1057" s="128"/>
      <c r="D1057" s="112"/>
      <c r="E1057" s="113"/>
      <c r="F1057" s="128"/>
    </row>
    <row r="1058" spans="1:6" s="114" customFormat="1" x14ac:dyDescent="0.2">
      <c r="A1058" s="127"/>
      <c r="B1058" s="125"/>
      <c r="C1058" s="128"/>
      <c r="D1058" s="112"/>
      <c r="E1058" s="113"/>
      <c r="F1058" s="128"/>
    </row>
    <row r="1059" spans="1:6" s="114" customFormat="1" x14ac:dyDescent="0.2">
      <c r="A1059" s="127"/>
      <c r="B1059" s="125"/>
      <c r="C1059" s="128"/>
      <c r="D1059" s="112"/>
      <c r="E1059" s="113"/>
      <c r="F1059" s="128"/>
    </row>
    <row r="1060" spans="1:6" s="114" customFormat="1" x14ac:dyDescent="0.2">
      <c r="A1060" s="127"/>
      <c r="B1060" s="125"/>
      <c r="C1060" s="128"/>
      <c r="D1060" s="112"/>
      <c r="E1060" s="113"/>
      <c r="F1060" s="128"/>
    </row>
    <row r="1061" spans="1:6" s="114" customFormat="1" x14ac:dyDescent="0.2">
      <c r="A1061" s="127"/>
      <c r="B1061" s="125"/>
      <c r="C1061" s="128"/>
      <c r="D1061" s="112"/>
      <c r="E1061" s="113"/>
      <c r="F1061" s="128"/>
    </row>
    <row r="1062" spans="1:6" s="114" customFormat="1" x14ac:dyDescent="0.2">
      <c r="A1062" s="127"/>
      <c r="B1062" s="125"/>
      <c r="C1062" s="128"/>
      <c r="D1062" s="112"/>
      <c r="E1062" s="113"/>
      <c r="F1062" s="128"/>
    </row>
    <row r="1063" spans="1:6" s="114" customFormat="1" x14ac:dyDescent="0.2">
      <c r="A1063" s="127"/>
      <c r="B1063" s="125"/>
      <c r="C1063" s="128"/>
      <c r="D1063" s="112"/>
      <c r="E1063" s="113"/>
      <c r="F1063" s="128"/>
    </row>
    <row r="1064" spans="1:6" s="114" customFormat="1" x14ac:dyDescent="0.2">
      <c r="A1064" s="127"/>
      <c r="B1064" s="125"/>
      <c r="C1064" s="128"/>
      <c r="D1064" s="112"/>
      <c r="E1064" s="113"/>
      <c r="F1064" s="128"/>
    </row>
    <row r="1065" spans="1:6" s="114" customFormat="1" x14ac:dyDescent="0.2">
      <c r="A1065" s="127"/>
      <c r="B1065" s="125"/>
      <c r="C1065" s="128"/>
      <c r="D1065" s="112"/>
      <c r="E1065" s="113"/>
      <c r="F1065" s="128"/>
    </row>
    <row r="1066" spans="1:6" s="114" customFormat="1" x14ac:dyDescent="0.2">
      <c r="A1066" s="127"/>
      <c r="B1066" s="125"/>
      <c r="C1066" s="128"/>
      <c r="D1066" s="112"/>
      <c r="E1066" s="113"/>
      <c r="F1066" s="128"/>
    </row>
    <row r="1067" spans="1:6" s="114" customFormat="1" x14ac:dyDescent="0.2">
      <c r="A1067" s="127"/>
      <c r="B1067" s="125"/>
      <c r="C1067" s="128"/>
      <c r="D1067" s="112"/>
      <c r="E1067" s="113"/>
      <c r="F1067" s="128"/>
    </row>
    <row r="1068" spans="1:6" s="114" customFormat="1" x14ac:dyDescent="0.2">
      <c r="A1068" s="127"/>
      <c r="B1068" s="125"/>
      <c r="C1068" s="128"/>
      <c r="D1068" s="112"/>
      <c r="E1068" s="113"/>
      <c r="F1068" s="128"/>
    </row>
    <row r="1069" spans="1:6" s="114" customFormat="1" x14ac:dyDescent="0.2">
      <c r="A1069" s="127"/>
      <c r="B1069" s="125"/>
      <c r="C1069" s="128"/>
      <c r="D1069" s="112"/>
      <c r="E1069" s="113"/>
      <c r="F1069" s="128"/>
    </row>
    <row r="1070" spans="1:6" s="114" customFormat="1" x14ac:dyDescent="0.2">
      <c r="A1070" s="127"/>
      <c r="B1070" s="125"/>
      <c r="C1070" s="128"/>
      <c r="D1070" s="112"/>
      <c r="E1070" s="113"/>
      <c r="F1070" s="128"/>
    </row>
    <row r="1071" spans="1:6" s="114" customFormat="1" x14ac:dyDescent="0.2">
      <c r="A1071" s="127"/>
      <c r="B1071" s="125"/>
      <c r="C1071" s="128"/>
      <c r="D1071" s="112"/>
      <c r="E1071" s="113"/>
      <c r="F1071" s="128"/>
    </row>
    <row r="1072" spans="1:6" s="114" customFormat="1" x14ac:dyDescent="0.2">
      <c r="A1072" s="127"/>
      <c r="B1072" s="125"/>
      <c r="C1072" s="128"/>
      <c r="D1072" s="112"/>
      <c r="E1072" s="113"/>
      <c r="F1072" s="128"/>
    </row>
    <row r="1073" spans="1:6" s="114" customFormat="1" x14ac:dyDescent="0.2">
      <c r="A1073" s="127"/>
      <c r="B1073" s="125"/>
      <c r="C1073" s="128"/>
      <c r="D1073" s="112"/>
      <c r="E1073" s="113"/>
      <c r="F1073" s="128"/>
    </row>
    <row r="1074" spans="1:6" s="114" customFormat="1" x14ac:dyDescent="0.2">
      <c r="A1074" s="127"/>
      <c r="B1074" s="125"/>
      <c r="C1074" s="128"/>
      <c r="D1074" s="112"/>
      <c r="E1074" s="113"/>
      <c r="F1074" s="128"/>
    </row>
    <row r="1075" spans="1:6" s="114" customFormat="1" x14ac:dyDescent="0.2">
      <c r="A1075" s="127"/>
      <c r="B1075" s="125"/>
      <c r="C1075" s="128"/>
      <c r="D1075" s="112"/>
      <c r="E1075" s="113"/>
      <c r="F1075" s="128"/>
    </row>
    <row r="1076" spans="1:6" s="114" customFormat="1" x14ac:dyDescent="0.2">
      <c r="A1076" s="127"/>
      <c r="B1076" s="125"/>
      <c r="C1076" s="128"/>
      <c r="D1076" s="112"/>
      <c r="E1076" s="113"/>
      <c r="F1076" s="128"/>
    </row>
    <row r="1077" spans="1:6" s="114" customFormat="1" x14ac:dyDescent="0.2">
      <c r="A1077" s="127"/>
      <c r="B1077" s="125"/>
      <c r="C1077" s="128"/>
      <c r="D1077" s="112"/>
      <c r="E1077" s="113"/>
      <c r="F1077" s="128"/>
    </row>
    <row r="1078" spans="1:6" s="114" customFormat="1" x14ac:dyDescent="0.2">
      <c r="A1078" s="127"/>
      <c r="B1078" s="125"/>
      <c r="C1078" s="128"/>
      <c r="D1078" s="112"/>
      <c r="E1078" s="113"/>
      <c r="F1078" s="128"/>
    </row>
    <row r="1079" spans="1:6" s="114" customFormat="1" x14ac:dyDescent="0.2">
      <c r="A1079" s="127"/>
      <c r="B1079" s="125"/>
      <c r="C1079" s="128"/>
      <c r="D1079" s="112"/>
      <c r="E1079" s="113"/>
      <c r="F1079" s="128"/>
    </row>
    <row r="1080" spans="1:6" s="114" customFormat="1" x14ac:dyDescent="0.2">
      <c r="A1080" s="127"/>
      <c r="B1080" s="125"/>
      <c r="C1080" s="128"/>
      <c r="D1080" s="112"/>
      <c r="E1080" s="113"/>
      <c r="F1080" s="128"/>
    </row>
    <row r="1081" spans="1:6" s="114" customFormat="1" x14ac:dyDescent="0.2">
      <c r="A1081" s="127"/>
      <c r="B1081" s="125"/>
      <c r="C1081" s="128"/>
      <c r="D1081" s="112"/>
      <c r="E1081" s="113"/>
      <c r="F1081" s="128"/>
    </row>
    <row r="1082" spans="1:6" s="114" customFormat="1" x14ac:dyDescent="0.2">
      <c r="A1082" s="127"/>
      <c r="B1082" s="125"/>
      <c r="C1082" s="128"/>
      <c r="D1082" s="112"/>
      <c r="E1082" s="113"/>
      <c r="F1082" s="128"/>
    </row>
    <row r="1083" spans="1:6" s="114" customFormat="1" x14ac:dyDescent="0.2">
      <c r="A1083" s="127"/>
      <c r="B1083" s="125"/>
      <c r="C1083" s="128"/>
      <c r="D1083" s="112"/>
      <c r="E1083" s="113"/>
      <c r="F1083" s="128"/>
    </row>
    <row r="1084" spans="1:6" s="114" customFormat="1" x14ac:dyDescent="0.2">
      <c r="A1084" s="127"/>
      <c r="B1084" s="125"/>
      <c r="C1084" s="128"/>
      <c r="D1084" s="112"/>
      <c r="E1084" s="113"/>
      <c r="F1084" s="128"/>
    </row>
    <row r="1085" spans="1:6" s="114" customFormat="1" x14ac:dyDescent="0.2">
      <c r="A1085" s="127"/>
      <c r="B1085" s="125"/>
      <c r="C1085" s="128"/>
      <c r="D1085" s="112"/>
      <c r="E1085" s="113"/>
      <c r="F1085" s="128"/>
    </row>
    <row r="1086" spans="1:6" s="114" customFormat="1" x14ac:dyDescent="0.2">
      <c r="A1086" s="127"/>
      <c r="B1086" s="125"/>
      <c r="C1086" s="128"/>
      <c r="D1086" s="112"/>
      <c r="E1086" s="113"/>
      <c r="F1086" s="128"/>
    </row>
    <row r="1087" spans="1:6" s="114" customFormat="1" x14ac:dyDescent="0.2">
      <c r="A1087" s="127"/>
      <c r="B1087" s="125"/>
      <c r="C1087" s="128"/>
      <c r="D1087" s="112"/>
      <c r="E1087" s="113"/>
      <c r="F1087" s="128"/>
    </row>
    <row r="1088" spans="1:6" s="114" customFormat="1" x14ac:dyDescent="0.2">
      <c r="A1088" s="127"/>
      <c r="B1088" s="125"/>
      <c r="C1088" s="128"/>
      <c r="D1088" s="112"/>
      <c r="E1088" s="113"/>
      <c r="F1088" s="128"/>
    </row>
    <row r="1089" spans="1:6" s="114" customFormat="1" x14ac:dyDescent="0.2">
      <c r="A1089" s="127"/>
      <c r="B1089" s="125"/>
      <c r="C1089" s="128"/>
      <c r="D1089" s="112"/>
      <c r="E1089" s="113"/>
      <c r="F1089" s="128"/>
    </row>
    <row r="1090" spans="1:6" s="114" customFormat="1" x14ac:dyDescent="0.2">
      <c r="A1090" s="127"/>
      <c r="B1090" s="125"/>
      <c r="C1090" s="128"/>
      <c r="D1090" s="112"/>
      <c r="E1090" s="113"/>
      <c r="F1090" s="128"/>
    </row>
    <row r="1091" spans="1:6" s="114" customFormat="1" x14ac:dyDescent="0.2">
      <c r="A1091" s="127"/>
      <c r="B1091" s="125"/>
      <c r="C1091" s="128"/>
      <c r="D1091" s="112"/>
      <c r="E1091" s="113"/>
      <c r="F1091" s="128"/>
    </row>
    <row r="1092" spans="1:6" s="114" customFormat="1" x14ac:dyDescent="0.2">
      <c r="A1092" s="127"/>
      <c r="B1092" s="125"/>
      <c r="C1092" s="128"/>
      <c r="D1092" s="112"/>
      <c r="E1092" s="113"/>
      <c r="F1092" s="128"/>
    </row>
    <row r="1093" spans="1:6" s="114" customFormat="1" x14ac:dyDescent="0.2">
      <c r="A1093" s="127"/>
      <c r="B1093" s="125"/>
      <c r="C1093" s="128"/>
      <c r="D1093" s="112"/>
      <c r="E1093" s="113"/>
      <c r="F1093" s="128"/>
    </row>
    <row r="1094" spans="1:6" s="114" customFormat="1" x14ac:dyDescent="0.2">
      <c r="A1094" s="127"/>
      <c r="B1094" s="125"/>
      <c r="C1094" s="128"/>
      <c r="D1094" s="112"/>
      <c r="E1094" s="113"/>
      <c r="F1094" s="128"/>
    </row>
    <row r="1095" spans="1:6" s="114" customFormat="1" x14ac:dyDescent="0.2">
      <c r="A1095" s="127"/>
      <c r="B1095" s="125"/>
      <c r="C1095" s="128"/>
      <c r="D1095" s="112"/>
      <c r="E1095" s="113"/>
      <c r="F1095" s="128"/>
    </row>
    <row r="1096" spans="1:6" s="114" customFormat="1" x14ac:dyDescent="0.2">
      <c r="A1096" s="127"/>
      <c r="B1096" s="125"/>
      <c r="C1096" s="128"/>
      <c r="D1096" s="112"/>
      <c r="E1096" s="113"/>
      <c r="F1096" s="128"/>
    </row>
    <row r="1097" spans="1:6" s="114" customFormat="1" x14ac:dyDescent="0.2">
      <c r="A1097" s="127"/>
      <c r="B1097" s="125"/>
      <c r="C1097" s="128"/>
      <c r="D1097" s="112"/>
      <c r="E1097" s="113"/>
      <c r="F1097" s="128"/>
    </row>
    <row r="1098" spans="1:6" s="114" customFormat="1" x14ac:dyDescent="0.2">
      <c r="A1098" s="127"/>
      <c r="B1098" s="125"/>
      <c r="C1098" s="128"/>
      <c r="D1098" s="112"/>
      <c r="E1098" s="113"/>
      <c r="F1098" s="128"/>
    </row>
    <row r="1099" spans="1:6" s="114" customFormat="1" x14ac:dyDescent="0.2">
      <c r="A1099" s="127"/>
      <c r="B1099" s="125"/>
      <c r="C1099" s="128"/>
      <c r="D1099" s="112"/>
      <c r="E1099" s="113"/>
      <c r="F1099" s="128"/>
    </row>
    <row r="1100" spans="1:6" s="114" customFormat="1" x14ac:dyDescent="0.2">
      <c r="A1100" s="127"/>
      <c r="B1100" s="125"/>
      <c r="C1100" s="128"/>
      <c r="D1100" s="112"/>
      <c r="E1100" s="113"/>
      <c r="F1100" s="128"/>
    </row>
    <row r="1101" spans="1:6" s="114" customFormat="1" x14ac:dyDescent="0.2">
      <c r="A1101" s="127"/>
      <c r="B1101" s="125"/>
      <c r="C1101" s="128"/>
      <c r="D1101" s="112"/>
      <c r="E1101" s="113"/>
      <c r="F1101" s="128"/>
    </row>
    <row r="1102" spans="1:6" s="114" customFormat="1" x14ac:dyDescent="0.2">
      <c r="A1102" s="127"/>
      <c r="B1102" s="125"/>
      <c r="C1102" s="128"/>
      <c r="D1102" s="112"/>
      <c r="E1102" s="113"/>
      <c r="F1102" s="128"/>
    </row>
    <row r="1103" spans="1:6" s="114" customFormat="1" x14ac:dyDescent="0.2">
      <c r="A1103" s="127"/>
      <c r="B1103" s="125"/>
      <c r="C1103" s="128"/>
      <c r="D1103" s="112"/>
      <c r="E1103" s="113"/>
      <c r="F1103" s="128"/>
    </row>
    <row r="1104" spans="1:6" s="114" customFormat="1" x14ac:dyDescent="0.2">
      <c r="A1104" s="127"/>
      <c r="B1104" s="125"/>
      <c r="C1104" s="128"/>
      <c r="D1104" s="112"/>
      <c r="E1104" s="113"/>
      <c r="F1104" s="128"/>
    </row>
    <row r="1105" spans="1:6" s="114" customFormat="1" x14ac:dyDescent="0.2">
      <c r="A1105" s="127"/>
      <c r="B1105" s="125"/>
      <c r="C1105" s="128"/>
      <c r="D1105" s="112"/>
      <c r="E1105" s="113"/>
      <c r="F1105" s="128"/>
    </row>
    <row r="1106" spans="1:6" s="114" customFormat="1" x14ac:dyDescent="0.2">
      <c r="A1106" s="127"/>
      <c r="B1106" s="125"/>
      <c r="C1106" s="128"/>
      <c r="D1106" s="112"/>
      <c r="E1106" s="113"/>
      <c r="F1106" s="128"/>
    </row>
    <row r="1107" spans="1:6" s="114" customFormat="1" x14ac:dyDescent="0.2">
      <c r="A1107" s="127"/>
      <c r="B1107" s="125"/>
      <c r="C1107" s="128"/>
      <c r="D1107" s="112"/>
      <c r="E1107" s="113"/>
      <c r="F1107" s="128"/>
    </row>
    <row r="1108" spans="1:6" s="114" customFormat="1" x14ac:dyDescent="0.2">
      <c r="A1108" s="127"/>
      <c r="B1108" s="125"/>
      <c r="C1108" s="128"/>
      <c r="D1108" s="112"/>
      <c r="E1108" s="113"/>
      <c r="F1108" s="128"/>
    </row>
    <row r="1109" spans="1:6" s="114" customFormat="1" x14ac:dyDescent="0.2">
      <c r="A1109" s="127"/>
      <c r="B1109" s="125"/>
      <c r="C1109" s="128"/>
      <c r="D1109" s="112"/>
      <c r="E1109" s="113"/>
      <c r="F1109" s="128"/>
    </row>
    <row r="1110" spans="1:6" s="114" customFormat="1" x14ac:dyDescent="0.2">
      <c r="A1110" s="127"/>
      <c r="B1110" s="125"/>
      <c r="C1110" s="128"/>
      <c r="D1110" s="112"/>
      <c r="E1110" s="113"/>
      <c r="F1110" s="128"/>
    </row>
    <row r="1111" spans="1:6" s="114" customFormat="1" x14ac:dyDescent="0.2">
      <c r="A1111" s="127"/>
      <c r="B1111" s="125"/>
      <c r="C1111" s="128"/>
      <c r="D1111" s="112"/>
      <c r="E1111" s="113"/>
      <c r="F1111" s="128"/>
    </row>
    <row r="1112" spans="1:6" s="114" customFormat="1" x14ac:dyDescent="0.2">
      <c r="A1112" s="127"/>
      <c r="B1112" s="125"/>
      <c r="C1112" s="128"/>
      <c r="D1112" s="112"/>
      <c r="E1112" s="113"/>
      <c r="F1112" s="128"/>
    </row>
    <row r="1113" spans="1:6" s="114" customFormat="1" x14ac:dyDescent="0.2">
      <c r="A1113" s="127"/>
      <c r="B1113" s="125"/>
      <c r="C1113" s="128"/>
      <c r="D1113" s="112"/>
      <c r="E1113" s="113"/>
      <c r="F1113" s="128"/>
    </row>
    <row r="1114" spans="1:6" s="114" customFormat="1" x14ac:dyDescent="0.2">
      <c r="A1114" s="127"/>
      <c r="B1114" s="125"/>
      <c r="C1114" s="128"/>
      <c r="D1114" s="112"/>
      <c r="E1114" s="113"/>
      <c r="F1114" s="128"/>
    </row>
    <row r="1115" spans="1:6" s="114" customFormat="1" x14ac:dyDescent="0.2">
      <c r="A1115" s="127"/>
      <c r="B1115" s="125"/>
      <c r="C1115" s="128"/>
      <c r="D1115" s="112"/>
      <c r="E1115" s="113"/>
      <c r="F1115" s="128"/>
    </row>
    <row r="1116" spans="1:6" s="114" customFormat="1" x14ac:dyDescent="0.2">
      <c r="A1116" s="127"/>
      <c r="B1116" s="125"/>
      <c r="C1116" s="128"/>
      <c r="D1116" s="112"/>
      <c r="E1116" s="113"/>
      <c r="F1116" s="128"/>
    </row>
    <row r="1117" spans="1:6" s="114" customFormat="1" x14ac:dyDescent="0.2">
      <c r="A1117" s="127"/>
      <c r="B1117" s="125"/>
      <c r="C1117" s="128"/>
      <c r="D1117" s="112"/>
      <c r="E1117" s="113"/>
      <c r="F1117" s="128"/>
    </row>
    <row r="1118" spans="1:6" s="114" customFormat="1" x14ac:dyDescent="0.2">
      <c r="A1118" s="127"/>
      <c r="B1118" s="125"/>
      <c r="C1118" s="128"/>
      <c r="D1118" s="112"/>
      <c r="E1118" s="113"/>
      <c r="F1118" s="128"/>
    </row>
    <row r="1119" spans="1:6" s="114" customFormat="1" x14ac:dyDescent="0.2">
      <c r="A1119" s="127"/>
      <c r="B1119" s="125"/>
      <c r="C1119" s="128"/>
      <c r="D1119" s="112"/>
      <c r="E1119" s="113"/>
      <c r="F1119" s="128"/>
    </row>
    <row r="1120" spans="1:6" s="114" customFormat="1" x14ac:dyDescent="0.2">
      <c r="A1120" s="127"/>
      <c r="B1120" s="125"/>
      <c r="C1120" s="128"/>
      <c r="D1120" s="112"/>
      <c r="E1120" s="113"/>
      <c r="F1120" s="128"/>
    </row>
    <row r="1121" spans="1:6" s="114" customFormat="1" x14ac:dyDescent="0.2">
      <c r="A1121" s="127"/>
      <c r="B1121" s="125"/>
      <c r="C1121" s="128"/>
      <c r="D1121" s="112"/>
      <c r="E1121" s="113"/>
      <c r="F1121" s="128"/>
    </row>
    <row r="1122" spans="1:6" s="114" customFormat="1" x14ac:dyDescent="0.2">
      <c r="A1122" s="127"/>
      <c r="B1122" s="125"/>
      <c r="C1122" s="128"/>
      <c r="D1122" s="112"/>
      <c r="E1122" s="113"/>
      <c r="F1122" s="128"/>
    </row>
    <row r="1123" spans="1:6" s="114" customFormat="1" x14ac:dyDescent="0.2">
      <c r="A1123" s="127"/>
      <c r="B1123" s="125"/>
      <c r="C1123" s="128"/>
      <c r="D1123" s="112"/>
      <c r="E1123" s="113"/>
      <c r="F1123" s="128"/>
    </row>
    <row r="1124" spans="1:6" s="114" customFormat="1" x14ac:dyDescent="0.2">
      <c r="A1124" s="127"/>
      <c r="B1124" s="125"/>
      <c r="C1124" s="128"/>
      <c r="D1124" s="112"/>
      <c r="E1124" s="113"/>
      <c r="F1124" s="128"/>
    </row>
    <row r="1125" spans="1:6" s="114" customFormat="1" x14ac:dyDescent="0.2">
      <c r="A1125" s="127"/>
      <c r="B1125" s="125"/>
      <c r="C1125" s="128"/>
      <c r="D1125" s="112"/>
      <c r="E1125" s="113"/>
      <c r="F1125" s="128"/>
    </row>
    <row r="1126" spans="1:6" s="114" customFormat="1" x14ac:dyDescent="0.2">
      <c r="A1126" s="127"/>
      <c r="B1126" s="125"/>
      <c r="C1126" s="128"/>
      <c r="D1126" s="112"/>
      <c r="E1126" s="113"/>
      <c r="F1126" s="128"/>
    </row>
    <row r="1127" spans="1:6" s="114" customFormat="1" x14ac:dyDescent="0.2">
      <c r="A1127" s="127"/>
      <c r="B1127" s="125"/>
      <c r="C1127" s="128"/>
      <c r="D1127" s="112"/>
      <c r="E1127" s="113"/>
      <c r="F1127" s="128"/>
    </row>
    <row r="1128" spans="1:6" s="114" customFormat="1" x14ac:dyDescent="0.2">
      <c r="A1128" s="127"/>
      <c r="B1128" s="125"/>
      <c r="C1128" s="128"/>
      <c r="D1128" s="112"/>
      <c r="E1128" s="113"/>
      <c r="F1128" s="128"/>
    </row>
    <row r="1129" spans="1:6" s="114" customFormat="1" x14ac:dyDescent="0.2">
      <c r="A1129" s="127"/>
      <c r="B1129" s="125"/>
      <c r="C1129" s="128"/>
      <c r="D1129" s="112"/>
      <c r="E1129" s="113"/>
      <c r="F1129" s="128"/>
    </row>
    <row r="1130" spans="1:6" s="114" customFormat="1" x14ac:dyDescent="0.2">
      <c r="A1130" s="127"/>
      <c r="B1130" s="125"/>
      <c r="C1130" s="128"/>
      <c r="D1130" s="112"/>
      <c r="E1130" s="113"/>
      <c r="F1130" s="128"/>
    </row>
    <row r="1131" spans="1:6" s="114" customFormat="1" x14ac:dyDescent="0.2">
      <c r="A1131" s="127"/>
      <c r="B1131" s="125"/>
      <c r="C1131" s="128"/>
      <c r="D1131" s="112"/>
      <c r="E1131" s="113"/>
      <c r="F1131" s="128"/>
    </row>
    <row r="1132" spans="1:6" s="114" customFormat="1" x14ac:dyDescent="0.2">
      <c r="A1132" s="127"/>
      <c r="B1132" s="125"/>
      <c r="C1132" s="128"/>
      <c r="D1132" s="112"/>
      <c r="E1132" s="113"/>
      <c r="F1132" s="128"/>
    </row>
    <row r="1133" spans="1:6" s="114" customFormat="1" x14ac:dyDescent="0.2">
      <c r="A1133" s="127"/>
      <c r="B1133" s="125"/>
      <c r="C1133" s="128"/>
      <c r="D1133" s="112"/>
      <c r="E1133" s="113"/>
      <c r="F1133" s="128"/>
    </row>
    <row r="1134" spans="1:6" s="114" customFormat="1" x14ac:dyDescent="0.2">
      <c r="A1134" s="127"/>
      <c r="B1134" s="125"/>
      <c r="C1134" s="128"/>
      <c r="D1134" s="112"/>
      <c r="E1134" s="113"/>
      <c r="F1134" s="128"/>
    </row>
    <row r="1135" spans="1:6" s="114" customFormat="1" x14ac:dyDescent="0.2">
      <c r="A1135" s="127"/>
      <c r="B1135" s="125"/>
      <c r="C1135" s="128"/>
      <c r="D1135" s="112"/>
      <c r="E1135" s="113"/>
      <c r="F1135" s="128"/>
    </row>
    <row r="1136" spans="1:6" s="114" customFormat="1" x14ac:dyDescent="0.2">
      <c r="A1136" s="127"/>
      <c r="B1136" s="125"/>
      <c r="C1136" s="128"/>
      <c r="D1136" s="112"/>
      <c r="E1136" s="113"/>
      <c r="F1136" s="128"/>
    </row>
    <row r="1137" spans="1:6" s="114" customFormat="1" x14ac:dyDescent="0.2">
      <c r="A1137" s="127"/>
      <c r="B1137" s="125"/>
      <c r="C1137" s="128"/>
      <c r="D1137" s="112"/>
      <c r="E1137" s="113"/>
      <c r="F1137" s="128"/>
    </row>
    <row r="1138" spans="1:6" s="114" customFormat="1" x14ac:dyDescent="0.2">
      <c r="A1138" s="127"/>
      <c r="B1138" s="125"/>
      <c r="C1138" s="128"/>
      <c r="D1138" s="112"/>
      <c r="E1138" s="113"/>
      <c r="F1138" s="128"/>
    </row>
    <row r="1139" spans="1:6" s="114" customFormat="1" x14ac:dyDescent="0.2">
      <c r="A1139" s="127"/>
      <c r="B1139" s="125"/>
      <c r="C1139" s="128"/>
      <c r="D1139" s="112"/>
      <c r="E1139" s="113"/>
      <c r="F1139" s="128"/>
    </row>
    <row r="1140" spans="1:6" s="114" customFormat="1" x14ac:dyDescent="0.2">
      <c r="A1140" s="127"/>
      <c r="B1140" s="125"/>
      <c r="C1140" s="128"/>
      <c r="D1140" s="112"/>
      <c r="E1140" s="113"/>
      <c r="F1140" s="128"/>
    </row>
    <row r="1141" spans="1:6" s="114" customFormat="1" x14ac:dyDescent="0.2">
      <c r="A1141" s="127"/>
      <c r="B1141" s="125"/>
      <c r="C1141" s="128"/>
      <c r="D1141" s="112"/>
      <c r="E1141" s="113"/>
      <c r="F1141" s="128"/>
    </row>
    <row r="1142" spans="1:6" s="114" customFormat="1" x14ac:dyDescent="0.2">
      <c r="A1142" s="127"/>
      <c r="B1142" s="125"/>
      <c r="C1142" s="128"/>
      <c r="D1142" s="112"/>
      <c r="E1142" s="113"/>
      <c r="F1142" s="128"/>
    </row>
    <row r="1143" spans="1:6" s="114" customFormat="1" x14ac:dyDescent="0.2">
      <c r="A1143" s="127"/>
      <c r="B1143" s="125"/>
      <c r="C1143" s="128"/>
      <c r="D1143" s="112"/>
      <c r="E1143" s="113"/>
      <c r="F1143" s="128"/>
    </row>
    <row r="1144" spans="1:6" s="114" customFormat="1" x14ac:dyDescent="0.2">
      <c r="A1144" s="127"/>
      <c r="B1144" s="125"/>
      <c r="C1144" s="128"/>
      <c r="D1144" s="112"/>
      <c r="E1144" s="113"/>
      <c r="F1144" s="128"/>
    </row>
    <row r="1145" spans="1:6" s="114" customFormat="1" x14ac:dyDescent="0.2">
      <c r="A1145" s="127"/>
      <c r="B1145" s="125"/>
      <c r="C1145" s="128"/>
      <c r="D1145" s="112"/>
      <c r="E1145" s="113"/>
      <c r="F1145" s="128"/>
    </row>
    <row r="1146" spans="1:6" s="114" customFormat="1" x14ac:dyDescent="0.2">
      <c r="A1146" s="127"/>
      <c r="B1146" s="125"/>
      <c r="C1146" s="128"/>
      <c r="D1146" s="112"/>
      <c r="E1146" s="113"/>
      <c r="F1146" s="128"/>
    </row>
    <row r="1147" spans="1:6" s="114" customFormat="1" x14ac:dyDescent="0.2">
      <c r="A1147" s="127"/>
      <c r="B1147" s="125"/>
      <c r="C1147" s="128"/>
      <c r="D1147" s="112"/>
      <c r="E1147" s="113"/>
      <c r="F1147" s="128"/>
    </row>
    <row r="1148" spans="1:6" s="114" customFormat="1" x14ac:dyDescent="0.2">
      <c r="A1148" s="127"/>
      <c r="B1148" s="125"/>
      <c r="C1148" s="128"/>
      <c r="D1148" s="112"/>
      <c r="E1148" s="113"/>
      <c r="F1148" s="128"/>
    </row>
    <row r="1149" spans="1:6" s="114" customFormat="1" x14ac:dyDescent="0.2">
      <c r="A1149" s="127"/>
      <c r="B1149" s="125"/>
      <c r="C1149" s="128"/>
      <c r="D1149" s="112"/>
      <c r="E1149" s="113"/>
      <c r="F1149" s="128"/>
    </row>
    <row r="1150" spans="1:6" s="114" customFormat="1" x14ac:dyDescent="0.2">
      <c r="A1150" s="127"/>
      <c r="B1150" s="125"/>
      <c r="C1150" s="128"/>
      <c r="D1150" s="112"/>
      <c r="E1150" s="113"/>
      <c r="F1150" s="128"/>
    </row>
    <row r="1151" spans="1:6" s="114" customFormat="1" x14ac:dyDescent="0.2">
      <c r="A1151" s="127"/>
      <c r="B1151" s="125"/>
      <c r="C1151" s="128"/>
      <c r="D1151" s="112"/>
      <c r="E1151" s="113"/>
      <c r="F1151" s="128"/>
    </row>
    <row r="1152" spans="1:6" s="114" customFormat="1" x14ac:dyDescent="0.2">
      <c r="A1152" s="127"/>
      <c r="B1152" s="125"/>
      <c r="C1152" s="128"/>
      <c r="D1152" s="112"/>
      <c r="E1152" s="113"/>
      <c r="F1152" s="128"/>
    </row>
    <row r="1153" spans="1:6" s="114" customFormat="1" x14ac:dyDescent="0.2">
      <c r="A1153" s="127"/>
      <c r="B1153" s="125"/>
      <c r="C1153" s="128"/>
      <c r="D1153" s="112"/>
      <c r="E1153" s="113"/>
      <c r="F1153" s="128"/>
    </row>
    <row r="1154" spans="1:6" s="114" customFormat="1" x14ac:dyDescent="0.2">
      <c r="A1154" s="127"/>
      <c r="B1154" s="125"/>
      <c r="C1154" s="128"/>
      <c r="D1154" s="112"/>
      <c r="E1154" s="113"/>
      <c r="F1154" s="128"/>
    </row>
    <row r="1155" spans="1:6" s="114" customFormat="1" x14ac:dyDescent="0.2">
      <c r="A1155" s="127"/>
      <c r="B1155" s="125"/>
      <c r="C1155" s="128"/>
      <c r="D1155" s="112"/>
      <c r="E1155" s="113"/>
      <c r="F1155" s="128"/>
    </row>
    <row r="1156" spans="1:6" s="114" customFormat="1" x14ac:dyDescent="0.2">
      <c r="A1156" s="127"/>
      <c r="B1156" s="125"/>
      <c r="C1156" s="128"/>
      <c r="D1156" s="112"/>
      <c r="E1156" s="113"/>
      <c r="F1156" s="128"/>
    </row>
    <row r="1157" spans="1:6" s="114" customFormat="1" x14ac:dyDescent="0.2">
      <c r="A1157" s="127"/>
      <c r="B1157" s="125"/>
      <c r="C1157" s="128"/>
      <c r="D1157" s="112"/>
      <c r="E1157" s="113"/>
      <c r="F1157" s="128"/>
    </row>
    <row r="1158" spans="1:6" s="114" customFormat="1" x14ac:dyDescent="0.2">
      <c r="A1158" s="127"/>
      <c r="B1158" s="125"/>
      <c r="C1158" s="128"/>
      <c r="D1158" s="112"/>
      <c r="E1158" s="113"/>
      <c r="F1158" s="128"/>
    </row>
    <row r="1159" spans="1:6" s="114" customFormat="1" x14ac:dyDescent="0.2">
      <c r="A1159" s="127"/>
      <c r="B1159" s="125"/>
      <c r="C1159" s="128"/>
      <c r="D1159" s="112"/>
      <c r="E1159" s="113"/>
      <c r="F1159" s="128"/>
    </row>
    <row r="1160" spans="1:6" s="114" customFormat="1" x14ac:dyDescent="0.2">
      <c r="A1160" s="127"/>
      <c r="B1160" s="125"/>
      <c r="C1160" s="128"/>
      <c r="D1160" s="112"/>
      <c r="E1160" s="113"/>
      <c r="F1160" s="128"/>
    </row>
    <row r="1161" spans="1:6" s="114" customFormat="1" x14ac:dyDescent="0.2">
      <c r="A1161" s="127"/>
      <c r="B1161" s="125"/>
      <c r="C1161" s="128"/>
      <c r="D1161" s="112"/>
      <c r="E1161" s="113"/>
      <c r="F1161" s="128"/>
    </row>
    <row r="1162" spans="1:6" s="114" customFormat="1" x14ac:dyDescent="0.2">
      <c r="A1162" s="127"/>
      <c r="B1162" s="125"/>
      <c r="C1162" s="128"/>
      <c r="D1162" s="112"/>
      <c r="E1162" s="113"/>
      <c r="F1162" s="128"/>
    </row>
    <row r="1163" spans="1:6" s="114" customFormat="1" x14ac:dyDescent="0.2">
      <c r="A1163" s="127"/>
      <c r="B1163" s="125"/>
      <c r="C1163" s="128"/>
      <c r="D1163" s="112"/>
      <c r="E1163" s="113"/>
      <c r="F1163" s="128"/>
    </row>
    <row r="1164" spans="1:6" s="114" customFormat="1" x14ac:dyDescent="0.2">
      <c r="A1164" s="127"/>
      <c r="B1164" s="125"/>
      <c r="C1164" s="128"/>
      <c r="D1164" s="112"/>
      <c r="E1164" s="113"/>
      <c r="F1164" s="128"/>
    </row>
    <row r="1165" spans="1:6" s="114" customFormat="1" x14ac:dyDescent="0.2">
      <c r="A1165" s="127"/>
      <c r="B1165" s="125"/>
      <c r="C1165" s="128"/>
      <c r="D1165" s="112"/>
      <c r="E1165" s="113"/>
      <c r="F1165" s="128"/>
    </row>
    <row r="1166" spans="1:6" s="114" customFormat="1" x14ac:dyDescent="0.2">
      <c r="A1166" s="127"/>
      <c r="B1166" s="125"/>
      <c r="C1166" s="128"/>
      <c r="D1166" s="112"/>
      <c r="E1166" s="113"/>
      <c r="F1166" s="128"/>
    </row>
    <row r="1167" spans="1:6" s="114" customFormat="1" x14ac:dyDescent="0.2">
      <c r="A1167" s="127"/>
      <c r="B1167" s="125"/>
      <c r="C1167" s="128"/>
      <c r="D1167" s="112"/>
      <c r="E1167" s="113"/>
      <c r="F1167" s="128"/>
    </row>
    <row r="1168" spans="1:6" s="114" customFormat="1" x14ac:dyDescent="0.2">
      <c r="A1168" s="127"/>
      <c r="B1168" s="125"/>
      <c r="C1168" s="128"/>
      <c r="D1168" s="112"/>
      <c r="E1168" s="113"/>
      <c r="F1168" s="128"/>
    </row>
    <row r="1169" spans="1:6" s="114" customFormat="1" x14ac:dyDescent="0.2">
      <c r="A1169" s="127"/>
      <c r="B1169" s="125"/>
      <c r="C1169" s="128"/>
      <c r="D1169" s="112"/>
      <c r="E1169" s="113"/>
      <c r="F1169" s="128"/>
    </row>
    <row r="1170" spans="1:6" s="114" customFormat="1" x14ac:dyDescent="0.2">
      <c r="A1170" s="127"/>
      <c r="B1170" s="125"/>
      <c r="C1170" s="128"/>
      <c r="D1170" s="112"/>
      <c r="E1170" s="113"/>
      <c r="F1170" s="128"/>
    </row>
    <row r="1171" spans="1:6" s="114" customFormat="1" x14ac:dyDescent="0.2">
      <c r="A1171" s="127"/>
      <c r="B1171" s="125"/>
      <c r="C1171" s="128"/>
      <c r="D1171" s="112"/>
      <c r="E1171" s="113"/>
      <c r="F1171" s="128"/>
    </row>
    <row r="1172" spans="1:6" s="114" customFormat="1" x14ac:dyDescent="0.2">
      <c r="A1172" s="127"/>
      <c r="B1172" s="125"/>
      <c r="C1172" s="128"/>
      <c r="D1172" s="112"/>
      <c r="E1172" s="113"/>
      <c r="F1172" s="128"/>
    </row>
    <row r="1173" spans="1:6" s="114" customFormat="1" x14ac:dyDescent="0.2">
      <c r="A1173" s="127"/>
      <c r="B1173" s="125"/>
      <c r="C1173" s="128"/>
      <c r="D1173" s="112"/>
      <c r="E1173" s="113"/>
      <c r="F1173" s="128"/>
    </row>
    <row r="1174" spans="1:6" s="114" customFormat="1" x14ac:dyDescent="0.2">
      <c r="A1174" s="127"/>
      <c r="B1174" s="125"/>
      <c r="C1174" s="128"/>
      <c r="D1174" s="112"/>
      <c r="E1174" s="113"/>
      <c r="F1174" s="128"/>
    </row>
    <row r="1175" spans="1:6" s="114" customFormat="1" x14ac:dyDescent="0.2">
      <c r="A1175" s="127"/>
      <c r="B1175" s="125"/>
      <c r="C1175" s="128"/>
      <c r="D1175" s="112"/>
      <c r="E1175" s="113"/>
      <c r="F1175" s="128"/>
    </row>
    <row r="1176" spans="1:6" s="114" customFormat="1" x14ac:dyDescent="0.2">
      <c r="A1176" s="127"/>
      <c r="B1176" s="125"/>
      <c r="C1176" s="128"/>
      <c r="D1176" s="112"/>
      <c r="E1176" s="113"/>
      <c r="F1176" s="128"/>
    </row>
    <row r="1177" spans="1:6" s="114" customFormat="1" x14ac:dyDescent="0.2">
      <c r="A1177" s="127"/>
      <c r="B1177" s="125"/>
      <c r="C1177" s="128"/>
      <c r="D1177" s="112"/>
      <c r="E1177" s="113"/>
      <c r="F1177" s="128"/>
    </row>
    <row r="1178" spans="1:6" s="114" customFormat="1" x14ac:dyDescent="0.2">
      <c r="A1178" s="127"/>
      <c r="B1178" s="125"/>
      <c r="C1178" s="128"/>
      <c r="D1178" s="112"/>
      <c r="E1178" s="113"/>
      <c r="F1178" s="128"/>
    </row>
    <row r="1179" spans="1:6" s="114" customFormat="1" x14ac:dyDescent="0.2">
      <c r="A1179" s="127"/>
      <c r="B1179" s="125"/>
      <c r="C1179" s="128"/>
      <c r="D1179" s="112"/>
      <c r="E1179" s="113"/>
      <c r="F1179" s="128"/>
    </row>
    <row r="1180" spans="1:6" s="114" customFormat="1" x14ac:dyDescent="0.2">
      <c r="A1180" s="127"/>
      <c r="B1180" s="125"/>
      <c r="C1180" s="128"/>
      <c r="D1180" s="112"/>
      <c r="E1180" s="113"/>
      <c r="F1180" s="128"/>
    </row>
    <row r="1181" spans="1:6" s="114" customFormat="1" x14ac:dyDescent="0.2">
      <c r="A1181" s="127"/>
      <c r="B1181" s="125"/>
      <c r="C1181" s="128"/>
      <c r="D1181" s="112"/>
      <c r="E1181" s="113"/>
      <c r="F1181" s="128"/>
    </row>
    <row r="1182" spans="1:6" s="114" customFormat="1" x14ac:dyDescent="0.2">
      <c r="A1182" s="127"/>
      <c r="B1182" s="125"/>
      <c r="C1182" s="128"/>
      <c r="D1182" s="112"/>
      <c r="E1182" s="113"/>
      <c r="F1182" s="128"/>
    </row>
    <row r="1183" spans="1:6" s="114" customFormat="1" x14ac:dyDescent="0.2">
      <c r="A1183" s="127"/>
      <c r="B1183" s="125"/>
      <c r="C1183" s="128"/>
      <c r="D1183" s="112"/>
      <c r="E1183" s="113"/>
      <c r="F1183" s="128"/>
    </row>
    <row r="1184" spans="1:6" s="114" customFormat="1" x14ac:dyDescent="0.2">
      <c r="A1184" s="127"/>
      <c r="B1184" s="125"/>
      <c r="C1184" s="128"/>
      <c r="D1184" s="112"/>
      <c r="E1184" s="113"/>
      <c r="F1184" s="128"/>
    </row>
    <row r="1185" spans="1:6" s="114" customFormat="1" x14ac:dyDescent="0.2">
      <c r="A1185" s="127"/>
      <c r="B1185" s="125"/>
      <c r="C1185" s="128"/>
      <c r="D1185" s="112"/>
      <c r="E1185" s="113"/>
      <c r="F1185" s="128"/>
    </row>
    <row r="1186" spans="1:6" s="114" customFormat="1" x14ac:dyDescent="0.2">
      <c r="A1186" s="127"/>
      <c r="B1186" s="125"/>
      <c r="C1186" s="128"/>
      <c r="D1186" s="112"/>
      <c r="E1186" s="113"/>
      <c r="F1186" s="128"/>
    </row>
    <row r="1187" spans="1:6" s="114" customFormat="1" x14ac:dyDescent="0.2">
      <c r="A1187" s="127"/>
      <c r="B1187" s="125"/>
      <c r="C1187" s="128"/>
      <c r="D1187" s="112"/>
      <c r="E1187" s="113"/>
      <c r="F1187" s="128"/>
    </row>
    <row r="1188" spans="1:6" s="114" customFormat="1" x14ac:dyDescent="0.2">
      <c r="A1188" s="127"/>
      <c r="B1188" s="125"/>
      <c r="C1188" s="128"/>
      <c r="D1188" s="112"/>
      <c r="E1188" s="113"/>
      <c r="F1188" s="128"/>
    </row>
    <row r="1189" spans="1:6" s="114" customFormat="1" x14ac:dyDescent="0.2">
      <c r="A1189" s="127"/>
      <c r="B1189" s="125"/>
      <c r="C1189" s="128"/>
      <c r="D1189" s="112"/>
      <c r="E1189" s="113"/>
      <c r="F1189" s="128"/>
    </row>
    <row r="1190" spans="1:6" s="114" customFormat="1" x14ac:dyDescent="0.2">
      <c r="A1190" s="127"/>
      <c r="B1190" s="125"/>
      <c r="C1190" s="128"/>
      <c r="D1190" s="112"/>
      <c r="E1190" s="113"/>
      <c r="F1190" s="128"/>
    </row>
    <row r="1191" spans="1:6" s="114" customFormat="1" x14ac:dyDescent="0.2">
      <c r="A1191" s="127"/>
      <c r="B1191" s="125"/>
      <c r="C1191" s="128"/>
      <c r="D1191" s="112"/>
      <c r="E1191" s="113"/>
      <c r="F1191" s="128"/>
    </row>
    <row r="1192" spans="1:6" s="114" customFormat="1" x14ac:dyDescent="0.2">
      <c r="A1192" s="127"/>
      <c r="B1192" s="125"/>
      <c r="C1192" s="128"/>
      <c r="D1192" s="112"/>
      <c r="E1192" s="113"/>
      <c r="F1192" s="128"/>
    </row>
    <row r="1193" spans="1:6" s="114" customFormat="1" x14ac:dyDescent="0.2">
      <c r="A1193" s="127"/>
      <c r="B1193" s="125"/>
      <c r="C1193" s="128"/>
      <c r="D1193" s="112"/>
      <c r="E1193" s="113"/>
      <c r="F1193" s="128"/>
    </row>
    <row r="1194" spans="1:6" s="114" customFormat="1" x14ac:dyDescent="0.2">
      <c r="A1194" s="127"/>
      <c r="B1194" s="125"/>
      <c r="C1194" s="128"/>
      <c r="D1194" s="112"/>
      <c r="E1194" s="113"/>
      <c r="F1194" s="128"/>
    </row>
    <row r="1195" spans="1:6" s="114" customFormat="1" x14ac:dyDescent="0.2">
      <c r="A1195" s="127"/>
      <c r="B1195" s="125"/>
      <c r="C1195" s="128"/>
      <c r="D1195" s="112"/>
      <c r="E1195" s="113"/>
      <c r="F1195" s="128"/>
    </row>
    <row r="1196" spans="1:6" s="114" customFormat="1" x14ac:dyDescent="0.2">
      <c r="A1196" s="127"/>
      <c r="B1196" s="125"/>
      <c r="C1196" s="128"/>
      <c r="D1196" s="112"/>
      <c r="E1196" s="113"/>
      <c r="F1196" s="128"/>
    </row>
    <row r="1197" spans="1:6" s="114" customFormat="1" x14ac:dyDescent="0.2">
      <c r="A1197" s="127"/>
      <c r="B1197" s="125"/>
      <c r="C1197" s="128"/>
      <c r="D1197" s="112"/>
      <c r="E1197" s="113"/>
      <c r="F1197" s="128"/>
    </row>
    <row r="1198" spans="1:6" s="114" customFormat="1" x14ac:dyDescent="0.2">
      <c r="A1198" s="127"/>
      <c r="B1198" s="125"/>
      <c r="C1198" s="128"/>
      <c r="D1198" s="112"/>
      <c r="E1198" s="113"/>
      <c r="F1198" s="128"/>
    </row>
    <row r="1199" spans="1:6" s="114" customFormat="1" x14ac:dyDescent="0.2">
      <c r="A1199" s="127"/>
      <c r="B1199" s="125"/>
      <c r="C1199" s="128"/>
      <c r="D1199" s="112"/>
      <c r="E1199" s="113"/>
      <c r="F1199" s="128"/>
    </row>
    <row r="1200" spans="1:6" s="114" customFormat="1" x14ac:dyDescent="0.2">
      <c r="A1200" s="127"/>
      <c r="B1200" s="125"/>
      <c r="C1200" s="128"/>
      <c r="D1200" s="112"/>
      <c r="E1200" s="113"/>
      <c r="F1200" s="128"/>
    </row>
    <row r="1201" spans="1:6" s="114" customFormat="1" x14ac:dyDescent="0.2">
      <c r="A1201" s="127"/>
      <c r="B1201" s="125"/>
      <c r="C1201" s="128"/>
      <c r="D1201" s="112"/>
      <c r="E1201" s="113"/>
      <c r="F1201" s="128"/>
    </row>
    <row r="1202" spans="1:6" s="114" customFormat="1" x14ac:dyDescent="0.2">
      <c r="A1202" s="127"/>
      <c r="B1202" s="125"/>
      <c r="C1202" s="128"/>
      <c r="D1202" s="112"/>
      <c r="E1202" s="113"/>
      <c r="F1202" s="128"/>
    </row>
    <row r="1203" spans="1:6" s="114" customFormat="1" x14ac:dyDescent="0.2">
      <c r="A1203" s="127"/>
      <c r="B1203" s="125"/>
      <c r="C1203" s="128"/>
      <c r="D1203" s="112"/>
      <c r="E1203" s="113"/>
      <c r="F1203" s="128"/>
    </row>
    <row r="1204" spans="1:6" s="114" customFormat="1" x14ac:dyDescent="0.2">
      <c r="A1204" s="127"/>
      <c r="B1204" s="125"/>
      <c r="C1204" s="128"/>
      <c r="D1204" s="112"/>
      <c r="E1204" s="113"/>
      <c r="F1204" s="128"/>
    </row>
  </sheetData>
  <mergeCells count="7">
    <mergeCell ref="A155:B155"/>
    <mergeCell ref="A156:B156"/>
    <mergeCell ref="A2:B2"/>
    <mergeCell ref="A5:B5"/>
    <mergeCell ref="A6:B6"/>
    <mergeCell ref="A80:B80"/>
    <mergeCell ref="A81:B8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2" sqref="B12"/>
    </sheetView>
  </sheetViews>
  <sheetFormatPr defaultRowHeight="12.75" x14ac:dyDescent="0.2"/>
  <cols>
    <col min="1" max="1" width="50.42578125" customWidth="1"/>
    <col min="2" max="5" width="23" customWidth="1"/>
  </cols>
  <sheetData>
    <row r="1" spans="1:6" s="176" customFormat="1" ht="33.75" customHeight="1" x14ac:dyDescent="0.2">
      <c r="A1" s="433" t="s">
        <v>0</v>
      </c>
      <c r="B1" s="434"/>
      <c r="C1" s="434"/>
      <c r="D1" s="434"/>
      <c r="E1" s="178"/>
      <c r="F1" s="179"/>
    </row>
    <row r="2" spans="1:6" s="176" customFormat="1" ht="33.75" customHeight="1" x14ac:dyDescent="0.35">
      <c r="A2" s="429" t="s">
        <v>815</v>
      </c>
      <c r="B2" s="429"/>
      <c r="C2" s="179"/>
      <c r="D2" s="177"/>
      <c r="E2" s="178"/>
      <c r="F2" s="179"/>
    </row>
    <row r="3" spans="1:6" s="176" customFormat="1" ht="33.75" customHeight="1" x14ac:dyDescent="0.2">
      <c r="A3" s="127"/>
      <c r="B3" s="175"/>
      <c r="C3" s="179"/>
      <c r="D3" s="177"/>
      <c r="E3" s="178"/>
      <c r="F3" s="179"/>
    </row>
    <row r="4" spans="1:6" s="172" customFormat="1" ht="15" x14ac:dyDescent="0.2">
      <c r="A4" s="208" t="s">
        <v>547</v>
      </c>
      <c r="B4" s="198"/>
      <c r="C4" s="223"/>
      <c r="D4" s="197"/>
      <c r="E4" s="198"/>
    </row>
    <row r="5" spans="1:6" s="172" customFormat="1" ht="28.5" x14ac:dyDescent="0.2">
      <c r="A5" s="386" t="s">
        <v>548</v>
      </c>
      <c r="B5" s="198"/>
      <c r="C5" s="223"/>
      <c r="D5" s="197"/>
      <c r="E5" s="198"/>
    </row>
    <row r="6" spans="1:6" s="172" customFormat="1" ht="14.25" x14ac:dyDescent="0.2">
      <c r="A6" s="251"/>
      <c r="B6" s="430" t="s">
        <v>798</v>
      </c>
      <c r="C6" s="431"/>
      <c r="D6" s="432" t="s">
        <v>799</v>
      </c>
      <c r="E6" s="431"/>
    </row>
    <row r="7" spans="1:6" s="172" customFormat="1" ht="15" x14ac:dyDescent="0.2">
      <c r="A7" s="387" t="s">
        <v>549</v>
      </c>
      <c r="B7" s="388" t="s">
        <v>791</v>
      </c>
      <c r="C7" s="389" t="s">
        <v>792</v>
      </c>
      <c r="D7" s="390" t="s">
        <v>776</v>
      </c>
      <c r="E7" s="388" t="s">
        <v>792</v>
      </c>
    </row>
    <row r="8" spans="1:6" s="172" customFormat="1" ht="15" x14ac:dyDescent="0.2">
      <c r="A8" s="312" t="s">
        <v>793</v>
      </c>
      <c r="B8" s="158">
        <v>2900</v>
      </c>
      <c r="C8" s="158">
        <v>3500</v>
      </c>
      <c r="D8" s="158">
        <v>2500</v>
      </c>
      <c r="E8" s="158">
        <v>2900</v>
      </c>
    </row>
    <row r="9" spans="1:6" s="172" customFormat="1" ht="15" x14ac:dyDescent="0.2">
      <c r="A9" s="312" t="s">
        <v>794</v>
      </c>
      <c r="B9" s="158">
        <v>1200</v>
      </c>
      <c r="C9" s="158">
        <v>1800</v>
      </c>
      <c r="D9" s="158">
        <v>2500</v>
      </c>
      <c r="E9" s="158">
        <v>3000</v>
      </c>
    </row>
    <row r="10" spans="1:6" s="172" customFormat="1" ht="15" x14ac:dyDescent="0.2">
      <c r="A10" s="312" t="s">
        <v>550</v>
      </c>
      <c r="B10" s="158">
        <v>1200</v>
      </c>
      <c r="C10" s="158">
        <v>1400</v>
      </c>
      <c r="D10" s="158" t="s">
        <v>800</v>
      </c>
      <c r="E10" s="158" t="s">
        <v>800</v>
      </c>
    </row>
    <row r="11" spans="1:6" s="172" customFormat="1" ht="18" customHeight="1" x14ac:dyDescent="0.2">
      <c r="A11" s="312" t="s">
        <v>551</v>
      </c>
      <c r="B11" s="158">
        <v>800</v>
      </c>
      <c r="C11" s="158">
        <v>1100</v>
      </c>
      <c r="D11" s="158">
        <v>800</v>
      </c>
      <c r="E11" s="158">
        <v>1100</v>
      </c>
    </row>
    <row r="12" spans="1:6" s="172" customFormat="1" ht="15" x14ac:dyDescent="0.2">
      <c r="A12" s="312" t="s">
        <v>533</v>
      </c>
      <c r="B12" s="158">
        <v>1200</v>
      </c>
      <c r="C12" s="158">
        <v>1800</v>
      </c>
      <c r="D12" s="158">
        <v>1200</v>
      </c>
      <c r="E12" s="158">
        <v>1800</v>
      </c>
    </row>
    <row r="13" spans="1:6" s="172" customFormat="1" ht="15" x14ac:dyDescent="0.2">
      <c r="A13" s="312" t="s">
        <v>537</v>
      </c>
      <c r="B13" s="158">
        <v>3500</v>
      </c>
      <c r="C13" s="158">
        <v>4800</v>
      </c>
      <c r="D13" s="158">
        <v>3500</v>
      </c>
      <c r="E13" s="158">
        <v>4800</v>
      </c>
    </row>
    <row r="14" spans="1:6" s="172" customFormat="1" ht="15" x14ac:dyDescent="0.2">
      <c r="A14" s="312" t="s">
        <v>796</v>
      </c>
      <c r="B14" s="158">
        <v>2800</v>
      </c>
      <c r="C14" s="158">
        <v>3300</v>
      </c>
      <c r="D14" s="158" t="s">
        <v>800</v>
      </c>
      <c r="E14" s="158" t="s">
        <v>800</v>
      </c>
    </row>
    <row r="15" spans="1:6" s="172" customFormat="1" ht="15" x14ac:dyDescent="0.2">
      <c r="A15" s="312" t="s">
        <v>797</v>
      </c>
      <c r="B15" s="158">
        <v>7500</v>
      </c>
      <c r="C15" s="158">
        <v>8200</v>
      </c>
      <c r="D15" s="158">
        <v>8200</v>
      </c>
      <c r="E15" s="158">
        <v>9200</v>
      </c>
    </row>
    <row r="16" spans="1:6" s="172" customFormat="1" ht="15" x14ac:dyDescent="0.2">
      <c r="A16" s="312" t="s">
        <v>538</v>
      </c>
      <c r="B16" s="158">
        <v>10600</v>
      </c>
      <c r="C16" s="158">
        <v>20600</v>
      </c>
      <c r="D16" s="158">
        <v>10600</v>
      </c>
      <c r="E16" s="158">
        <v>17300</v>
      </c>
    </row>
    <row r="17" spans="1:5" s="172" customFormat="1" ht="15" x14ac:dyDescent="0.2">
      <c r="A17" s="312" t="s">
        <v>534</v>
      </c>
      <c r="B17" s="158">
        <v>7000</v>
      </c>
      <c r="C17" s="158">
        <v>8800</v>
      </c>
      <c r="D17" s="158">
        <v>9000</v>
      </c>
      <c r="E17" s="158">
        <v>10000</v>
      </c>
    </row>
    <row r="18" spans="1:5" s="172" customFormat="1" ht="15" x14ac:dyDescent="0.2">
      <c r="A18" s="312" t="s">
        <v>795</v>
      </c>
      <c r="B18" s="158">
        <v>7400</v>
      </c>
      <c r="C18" s="158">
        <v>9400</v>
      </c>
      <c r="D18" s="158">
        <v>9400</v>
      </c>
      <c r="E18" s="158">
        <v>12000</v>
      </c>
    </row>
    <row r="19" spans="1:5" s="172" customFormat="1" ht="15" x14ac:dyDescent="0.2">
      <c r="A19" s="312" t="s">
        <v>589</v>
      </c>
      <c r="B19" s="158">
        <v>1000</v>
      </c>
      <c r="C19" s="158">
        <v>1400</v>
      </c>
      <c r="D19" s="158">
        <v>1200</v>
      </c>
      <c r="E19" s="158">
        <v>1600</v>
      </c>
    </row>
    <row r="20" spans="1:5" ht="15" x14ac:dyDescent="0.25">
      <c r="A20" s="312" t="s">
        <v>540</v>
      </c>
      <c r="B20" s="391">
        <v>12000</v>
      </c>
      <c r="C20" s="391">
        <v>15000</v>
      </c>
      <c r="D20" s="391">
        <v>15000</v>
      </c>
      <c r="E20" s="391">
        <v>20000</v>
      </c>
    </row>
  </sheetData>
  <mergeCells count="4">
    <mergeCell ref="B6:C6"/>
    <mergeCell ref="D6:E6"/>
    <mergeCell ref="A2:B2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opLeftCell="A208" zoomScaleNormal="100" workbookViewId="0">
      <selection activeCell="G35" sqref="G35"/>
    </sheetView>
  </sheetViews>
  <sheetFormatPr defaultRowHeight="12.75" x14ac:dyDescent="0.2"/>
  <cols>
    <col min="1" max="1" width="4.85546875" customWidth="1"/>
    <col min="2" max="2" width="84.42578125" customWidth="1"/>
    <col min="3" max="12" width="0" hidden="1" customWidth="1"/>
    <col min="13" max="13" width="16.140625" hidden="1" customWidth="1"/>
    <col min="14" max="14" width="15.140625" hidden="1" customWidth="1"/>
    <col min="15" max="15" width="16.85546875" hidden="1" customWidth="1"/>
    <col min="16" max="16" width="17.5703125" customWidth="1"/>
    <col min="17" max="17" width="15.140625" style="147" customWidth="1"/>
    <col min="18" max="18" width="16.85546875" customWidth="1"/>
    <col min="19" max="19" width="17.5703125" customWidth="1"/>
  </cols>
  <sheetData>
    <row r="1" spans="1:19" ht="12.75" customHeight="1" x14ac:dyDescent="0.2">
      <c r="A1" s="138" t="s">
        <v>27</v>
      </c>
      <c r="B1" s="138"/>
      <c r="C1" s="138"/>
      <c r="D1" s="23"/>
      <c r="E1" s="24"/>
      <c r="F1" s="25"/>
      <c r="G1" s="26"/>
      <c r="H1" s="27"/>
      <c r="I1" s="28"/>
      <c r="J1" s="29"/>
      <c r="K1" s="29"/>
      <c r="L1" s="30"/>
      <c r="M1" s="10"/>
      <c r="N1" s="29"/>
      <c r="O1" s="30"/>
      <c r="P1" s="10"/>
      <c r="Q1" s="142"/>
      <c r="R1" s="30"/>
      <c r="S1" s="10"/>
    </row>
    <row r="2" spans="1:19" ht="14.25" x14ac:dyDescent="0.2">
      <c r="A2" s="133" t="s">
        <v>682</v>
      </c>
      <c r="B2" s="133"/>
      <c r="C2" s="133"/>
      <c r="D2" s="3"/>
      <c r="E2" s="2"/>
      <c r="F2" s="2"/>
      <c r="G2" s="4"/>
      <c r="H2" s="5"/>
      <c r="I2" s="6"/>
      <c r="J2" s="31"/>
      <c r="K2" s="31"/>
      <c r="L2" s="7"/>
      <c r="M2" s="8"/>
      <c r="N2" s="31"/>
      <c r="O2" s="7"/>
      <c r="P2" s="8"/>
      <c r="Q2" s="143"/>
      <c r="R2" s="7"/>
      <c r="S2" s="8"/>
    </row>
    <row r="3" spans="1:19" ht="14.25" x14ac:dyDescent="0.2">
      <c r="A3" s="1"/>
      <c r="B3" s="32"/>
      <c r="C3" s="33"/>
      <c r="D3" s="3"/>
      <c r="E3" s="2"/>
      <c r="F3" s="2"/>
      <c r="G3" s="4"/>
      <c r="H3" s="5"/>
      <c r="I3" s="6"/>
      <c r="J3" s="31"/>
      <c r="K3" s="31"/>
      <c r="L3" s="7"/>
      <c r="M3" s="8"/>
      <c r="N3" s="31"/>
      <c r="O3" s="7"/>
      <c r="P3" s="8"/>
      <c r="Q3" s="143"/>
      <c r="R3" s="7"/>
      <c r="S3" s="8"/>
    </row>
    <row r="4" spans="1:19" ht="20.25" thickBot="1" x14ac:dyDescent="0.25">
      <c r="A4" s="34"/>
      <c r="B4" s="35" t="s">
        <v>28</v>
      </c>
      <c r="C4" s="2"/>
      <c r="D4" s="3"/>
      <c r="E4" s="2"/>
      <c r="F4" s="2"/>
      <c r="G4" s="4"/>
      <c r="H4" s="5"/>
      <c r="I4" s="6"/>
      <c r="J4" s="31"/>
      <c r="K4" s="31"/>
      <c r="L4" s="7"/>
      <c r="M4" s="8"/>
      <c r="N4" s="31"/>
      <c r="O4" s="7"/>
      <c r="P4" s="8"/>
      <c r="Q4" s="143"/>
      <c r="R4" s="7"/>
      <c r="S4" s="8"/>
    </row>
    <row r="5" spans="1:19" ht="15" x14ac:dyDescent="0.25">
      <c r="A5" s="36"/>
      <c r="B5" s="37" t="s">
        <v>29</v>
      </c>
      <c r="C5" s="38" t="s">
        <v>30</v>
      </c>
      <c r="D5" s="39"/>
      <c r="E5" s="40"/>
      <c r="F5" s="41" t="s">
        <v>31</v>
      </c>
      <c r="G5" s="38" t="s">
        <v>32</v>
      </c>
      <c r="H5" s="39"/>
      <c r="I5" s="40"/>
      <c r="J5" s="41" t="s">
        <v>33</v>
      </c>
      <c r="K5" s="39"/>
      <c r="L5" s="42"/>
      <c r="M5" s="43" t="s">
        <v>34</v>
      </c>
      <c r="N5" s="39"/>
      <c r="O5" s="42"/>
      <c r="P5" s="43" t="s">
        <v>35</v>
      </c>
      <c r="Q5" s="39"/>
      <c r="R5" s="42"/>
      <c r="S5" s="43" t="s">
        <v>677</v>
      </c>
    </row>
    <row r="6" spans="1:19" ht="15" x14ac:dyDescent="0.25">
      <c r="A6" s="44"/>
      <c r="B6" s="45"/>
      <c r="C6" s="46" t="s">
        <v>36</v>
      </c>
      <c r="D6" s="47"/>
      <c r="E6" s="48"/>
      <c r="F6" s="49" t="s">
        <v>37</v>
      </c>
      <c r="G6" s="46" t="s">
        <v>36</v>
      </c>
      <c r="H6" s="47"/>
      <c r="I6" s="48"/>
      <c r="J6" s="49" t="s">
        <v>38</v>
      </c>
      <c r="K6" s="47"/>
      <c r="L6" s="50"/>
      <c r="M6" s="51" t="s">
        <v>39</v>
      </c>
      <c r="N6" s="47"/>
      <c r="O6" s="50"/>
      <c r="P6" s="51" t="s">
        <v>681</v>
      </c>
      <c r="Q6" s="47"/>
      <c r="R6" s="50"/>
      <c r="S6" s="51" t="s">
        <v>37</v>
      </c>
    </row>
    <row r="7" spans="1:19" ht="45.75" thickBot="1" x14ac:dyDescent="0.3">
      <c r="A7" s="52"/>
      <c r="B7" s="53"/>
      <c r="C7" s="54" t="s">
        <v>40</v>
      </c>
      <c r="D7" s="55" t="s">
        <v>2</v>
      </c>
      <c r="E7" s="56" t="s">
        <v>41</v>
      </c>
      <c r="F7" s="57" t="s">
        <v>40</v>
      </c>
      <c r="G7" s="54" t="s">
        <v>40</v>
      </c>
      <c r="H7" s="55" t="s">
        <v>2</v>
      </c>
      <c r="I7" s="56" t="s">
        <v>41</v>
      </c>
      <c r="J7" s="57" t="s">
        <v>40</v>
      </c>
      <c r="K7" s="55" t="s">
        <v>2</v>
      </c>
      <c r="L7" s="58" t="s">
        <v>41</v>
      </c>
      <c r="M7" s="59" t="s">
        <v>40</v>
      </c>
      <c r="N7" s="55" t="s">
        <v>2</v>
      </c>
      <c r="O7" s="58" t="s">
        <v>41</v>
      </c>
      <c r="P7" s="59" t="s">
        <v>40</v>
      </c>
      <c r="Q7" s="55" t="s">
        <v>2</v>
      </c>
      <c r="R7" s="58" t="s">
        <v>41</v>
      </c>
      <c r="S7" s="59" t="s">
        <v>40</v>
      </c>
    </row>
    <row r="8" spans="1:19" ht="16.5" x14ac:dyDescent="0.3">
      <c r="A8" s="11" t="s">
        <v>42</v>
      </c>
      <c r="B8" s="60" t="s">
        <v>43</v>
      </c>
      <c r="C8" s="61"/>
      <c r="D8" s="62"/>
      <c r="E8" s="12"/>
      <c r="F8" s="12"/>
      <c r="G8" s="13"/>
      <c r="H8" s="14"/>
      <c r="I8" s="15"/>
      <c r="J8" s="16"/>
      <c r="K8" s="14"/>
      <c r="L8" s="17"/>
      <c r="M8" s="16"/>
      <c r="N8" s="14"/>
      <c r="O8" s="17"/>
      <c r="P8" s="16"/>
      <c r="Q8" s="144"/>
      <c r="R8" s="17"/>
      <c r="S8" s="16"/>
    </row>
    <row r="9" spans="1:19" ht="16.5" x14ac:dyDescent="0.3">
      <c r="A9" s="63"/>
      <c r="B9" s="64"/>
      <c r="C9" s="65"/>
      <c r="D9" s="62"/>
      <c r="E9" s="12"/>
      <c r="F9" s="20"/>
      <c r="G9" s="13"/>
      <c r="H9" s="14"/>
      <c r="I9" s="15"/>
      <c r="J9" s="16"/>
      <c r="K9" s="14"/>
      <c r="L9" s="17"/>
      <c r="M9" s="16"/>
      <c r="N9" s="14"/>
      <c r="O9" s="17"/>
      <c r="P9" s="16"/>
      <c r="Q9" s="144"/>
      <c r="R9" s="17"/>
      <c r="S9" s="16"/>
    </row>
    <row r="10" spans="1:19" ht="16.5" x14ac:dyDescent="0.3">
      <c r="A10" s="63" t="s">
        <v>44</v>
      </c>
      <c r="B10" s="60" t="s">
        <v>45</v>
      </c>
      <c r="C10" s="65"/>
      <c r="D10" s="62"/>
      <c r="E10" s="12"/>
      <c r="F10" s="20"/>
      <c r="G10" s="13"/>
      <c r="H10" s="14"/>
      <c r="I10" s="15"/>
      <c r="J10" s="16"/>
      <c r="K10" s="14"/>
      <c r="L10" s="17"/>
      <c r="M10" s="16"/>
      <c r="N10" s="14"/>
      <c r="O10" s="17"/>
      <c r="P10" s="16"/>
      <c r="Q10" s="144"/>
      <c r="R10" s="17"/>
      <c r="S10" s="16"/>
    </row>
    <row r="11" spans="1:19" ht="16.5" x14ac:dyDescent="0.3">
      <c r="A11" s="63"/>
      <c r="B11" s="66" t="s">
        <v>46</v>
      </c>
      <c r="C11" s="65"/>
      <c r="D11" s="62"/>
      <c r="E11" s="12"/>
      <c r="F11" s="20"/>
      <c r="G11" s="13"/>
      <c r="H11" s="14"/>
      <c r="I11" s="15"/>
      <c r="J11" s="16"/>
      <c r="K11" s="14"/>
      <c r="L11" s="17"/>
      <c r="M11" s="16"/>
      <c r="N11" s="14"/>
      <c r="O11" s="17"/>
      <c r="P11" s="16"/>
      <c r="Q11" s="144"/>
      <c r="R11" s="17"/>
      <c r="S11" s="16"/>
    </row>
    <row r="12" spans="1:19" ht="16.5" x14ac:dyDescent="0.3">
      <c r="A12" s="63"/>
      <c r="B12" s="66" t="s">
        <v>47</v>
      </c>
      <c r="C12" s="65"/>
      <c r="D12" s="62"/>
      <c r="E12" s="12"/>
      <c r="F12" s="20"/>
      <c r="G12" s="13"/>
      <c r="H12" s="14"/>
      <c r="I12" s="15"/>
      <c r="J12" s="16"/>
      <c r="K12" s="14"/>
      <c r="L12" s="17"/>
      <c r="M12" s="16"/>
      <c r="N12" s="14"/>
      <c r="O12" s="17"/>
      <c r="P12" s="16"/>
      <c r="Q12" s="144"/>
      <c r="R12" s="17"/>
      <c r="S12" s="16"/>
    </row>
    <row r="13" spans="1:19" ht="16.5" x14ac:dyDescent="0.3">
      <c r="A13" s="63"/>
      <c r="B13" s="66" t="s">
        <v>48</v>
      </c>
      <c r="C13" s="65"/>
      <c r="D13" s="62"/>
      <c r="E13" s="12"/>
      <c r="F13" s="20"/>
      <c r="G13" s="13"/>
      <c r="H13" s="14"/>
      <c r="I13" s="15"/>
      <c r="J13" s="16"/>
      <c r="K13" s="14"/>
      <c r="L13" s="17"/>
      <c r="M13" s="16"/>
      <c r="N13" s="14"/>
      <c r="O13" s="17"/>
      <c r="P13" s="16"/>
      <c r="Q13" s="144"/>
      <c r="R13" s="17"/>
      <c r="S13" s="16"/>
    </row>
    <row r="14" spans="1:19" ht="16.5" x14ac:dyDescent="0.3">
      <c r="A14" s="63"/>
      <c r="B14" s="66" t="s">
        <v>49</v>
      </c>
      <c r="C14" s="65"/>
      <c r="D14" s="62"/>
      <c r="E14" s="12"/>
      <c r="F14" s="20"/>
      <c r="G14" s="13"/>
      <c r="H14" s="14"/>
      <c r="I14" s="15"/>
      <c r="J14" s="16"/>
      <c r="K14" s="14"/>
      <c r="L14" s="17"/>
      <c r="M14" s="16"/>
      <c r="N14" s="14"/>
      <c r="O14" s="17"/>
      <c r="P14" s="16"/>
      <c r="Q14" s="144"/>
      <c r="R14" s="17"/>
      <c r="S14" s="16"/>
    </row>
    <row r="15" spans="1:19" ht="16.5" x14ac:dyDescent="0.3">
      <c r="A15" s="63"/>
      <c r="B15" s="66" t="s">
        <v>50</v>
      </c>
      <c r="C15" s="65"/>
      <c r="D15" s="62"/>
      <c r="E15" s="12"/>
      <c r="F15" s="20"/>
      <c r="G15" s="13"/>
      <c r="H15" s="14"/>
      <c r="I15" s="15"/>
      <c r="J15" s="16"/>
      <c r="K15" s="14"/>
      <c r="L15" s="17"/>
      <c r="M15" s="16"/>
      <c r="N15" s="14"/>
      <c r="O15" s="17"/>
      <c r="P15" s="16"/>
      <c r="Q15" s="144"/>
      <c r="R15" s="17"/>
      <c r="S15" s="16"/>
    </row>
    <row r="16" spans="1:19" ht="16.5" x14ac:dyDescent="0.3">
      <c r="A16" s="63"/>
      <c r="B16" s="66" t="s">
        <v>51</v>
      </c>
      <c r="C16" s="65">
        <v>0.69</v>
      </c>
      <c r="D16" s="67">
        <v>5.5E-2</v>
      </c>
      <c r="E16" s="12">
        <f>C16*D16</f>
        <v>3.7949999999999998E-2</v>
      </c>
      <c r="F16" s="20">
        <f>C16+E16</f>
        <v>0.72794999999999999</v>
      </c>
      <c r="G16" s="68">
        <f>F16</f>
        <v>0.72794999999999999</v>
      </c>
      <c r="H16" s="14">
        <v>0.05</v>
      </c>
      <c r="I16" s="16">
        <f>G16*H16</f>
        <v>3.6397499999999999E-2</v>
      </c>
      <c r="J16" s="16">
        <v>0.77</v>
      </c>
      <c r="K16" s="14">
        <v>5.8299999999999998E-2</v>
      </c>
      <c r="L16" s="17">
        <f>J16*K16</f>
        <v>4.4891E-2</v>
      </c>
      <c r="M16" s="18">
        <f>J16+L16</f>
        <v>0.81489100000000003</v>
      </c>
      <c r="N16" s="14">
        <v>6.6000000000000003E-2</v>
      </c>
      <c r="O16" s="17">
        <f>M16*N16</f>
        <v>5.3782806000000002E-2</v>
      </c>
      <c r="P16" s="18">
        <f>M16+O16</f>
        <v>0.86867380599999999</v>
      </c>
      <c r="Q16" s="144">
        <v>-0.04</v>
      </c>
      <c r="R16" s="17">
        <f>P16*Q16</f>
        <v>-3.4746952240000004E-2</v>
      </c>
      <c r="S16" s="18">
        <f>P16+R16</f>
        <v>0.83392685375999998</v>
      </c>
    </row>
    <row r="17" spans="1:19" ht="16.5" x14ac:dyDescent="0.3">
      <c r="A17" s="63"/>
      <c r="B17" s="66" t="s">
        <v>52</v>
      </c>
      <c r="C17" s="65">
        <v>0.82</v>
      </c>
      <c r="D17" s="67">
        <v>6.5000000000000002E-2</v>
      </c>
      <c r="E17" s="12">
        <f>C17*D17</f>
        <v>5.33E-2</v>
      </c>
      <c r="F17" s="20">
        <f>C17+E17</f>
        <v>0.87329999999999997</v>
      </c>
      <c r="G17" s="68">
        <f>F17</f>
        <v>0.87329999999999997</v>
      </c>
      <c r="H17" s="14">
        <v>0.05</v>
      </c>
      <c r="I17" s="16">
        <f>G17*H17</f>
        <v>4.3665000000000002E-2</v>
      </c>
      <c r="J17" s="16">
        <v>0.93</v>
      </c>
      <c r="K17" s="14">
        <v>6.8000000000000005E-2</v>
      </c>
      <c r="L17" s="17">
        <f>J17*K17</f>
        <v>6.3240000000000005E-2</v>
      </c>
      <c r="M17" s="18">
        <f>J17+L17</f>
        <v>0.99324000000000001</v>
      </c>
      <c r="N17" s="14">
        <v>7.5999999999999998E-2</v>
      </c>
      <c r="O17" s="17">
        <f>M17*N17</f>
        <v>7.5486239999999996E-2</v>
      </c>
      <c r="P17" s="18">
        <f>M17+O17</f>
        <v>1.0687262399999999</v>
      </c>
      <c r="Q17" s="144">
        <v>0.01</v>
      </c>
      <c r="R17" s="17">
        <f>P17*Q17</f>
        <v>1.06872624E-2</v>
      </c>
      <c r="S17" s="18">
        <f>P17+R17</f>
        <v>1.0794135024</v>
      </c>
    </row>
    <row r="18" spans="1:19" ht="16.5" x14ac:dyDescent="0.3">
      <c r="A18" s="63"/>
      <c r="B18" s="66" t="s">
        <v>53</v>
      </c>
      <c r="C18" s="65">
        <v>0.99</v>
      </c>
      <c r="D18" s="67">
        <v>7.0000000000000007E-2</v>
      </c>
      <c r="E18" s="12">
        <f>C18*D18</f>
        <v>6.93E-2</v>
      </c>
      <c r="F18" s="20">
        <f>C18+E18</f>
        <v>1.0592999999999999</v>
      </c>
      <c r="G18" s="68">
        <f>F18</f>
        <v>1.0592999999999999</v>
      </c>
      <c r="H18" s="14">
        <v>0.05</v>
      </c>
      <c r="I18" s="16">
        <f>G18*H18</f>
        <v>5.2964999999999998E-2</v>
      </c>
      <c r="J18" s="16">
        <v>1.1399999999999999</v>
      </c>
      <c r="K18" s="14">
        <v>0.122</v>
      </c>
      <c r="L18" s="17">
        <f>J18*K18</f>
        <v>0.13907999999999998</v>
      </c>
      <c r="M18" s="18">
        <f>J18+L18</f>
        <v>1.27908</v>
      </c>
      <c r="N18" s="14">
        <v>7.6399999999999996E-2</v>
      </c>
      <c r="O18" s="17">
        <f>M18*N18</f>
        <v>9.7721711999999988E-2</v>
      </c>
      <c r="P18" s="18">
        <f>M18+O18</f>
        <v>1.376801712</v>
      </c>
      <c r="Q18" s="144">
        <v>5.5E-2</v>
      </c>
      <c r="R18" s="17">
        <f>P18*Q18</f>
        <v>7.5724094160000005E-2</v>
      </c>
      <c r="S18" s="18">
        <f>P18+R18</f>
        <v>1.4525258061599999</v>
      </c>
    </row>
    <row r="19" spans="1:19" ht="16.5" x14ac:dyDescent="0.3">
      <c r="A19" s="63"/>
      <c r="B19" s="66" t="s">
        <v>54</v>
      </c>
      <c r="C19" s="65">
        <v>1.18</v>
      </c>
      <c r="D19" s="67">
        <v>7.0000000000000007E-2</v>
      </c>
      <c r="E19" s="12">
        <f>C19*D19</f>
        <v>8.2600000000000007E-2</v>
      </c>
      <c r="F19" s="20">
        <f>C19+E19</f>
        <v>1.2625999999999999</v>
      </c>
      <c r="G19" s="68">
        <f>F19</f>
        <v>1.2625999999999999</v>
      </c>
      <c r="H19" s="14">
        <v>0.05</v>
      </c>
      <c r="I19" s="16">
        <f>G19*H19</f>
        <v>6.3130000000000006E-2</v>
      </c>
      <c r="J19" s="16">
        <v>1.36</v>
      </c>
      <c r="K19" s="14">
        <v>0.122</v>
      </c>
      <c r="L19" s="17">
        <f>J19*K19</f>
        <v>0.16592000000000001</v>
      </c>
      <c r="M19" s="18">
        <f>J19+L19</f>
        <v>1.5259200000000002</v>
      </c>
      <c r="N19" s="14">
        <v>7.6399999999999996E-2</v>
      </c>
      <c r="O19" s="17">
        <f>M19*N19</f>
        <v>0.116580288</v>
      </c>
      <c r="P19" s="18">
        <f>M19+O19</f>
        <v>1.6425002880000001</v>
      </c>
      <c r="Q19" s="144">
        <v>0.05</v>
      </c>
      <c r="R19" s="17">
        <f>P19*Q19</f>
        <v>8.2125014400000015E-2</v>
      </c>
      <c r="S19" s="18">
        <f>P19+R19</f>
        <v>1.7246253024000002</v>
      </c>
    </row>
    <row r="20" spans="1:19" ht="16.5" x14ac:dyDescent="0.3">
      <c r="A20" s="63"/>
      <c r="B20" s="66"/>
      <c r="C20" s="65"/>
      <c r="D20" s="67"/>
      <c r="E20" s="12"/>
      <c r="F20" s="20"/>
      <c r="G20" s="68"/>
      <c r="H20" s="14"/>
      <c r="I20" s="16"/>
      <c r="J20" s="16"/>
      <c r="K20" s="14"/>
      <c r="L20" s="17"/>
      <c r="M20" s="16"/>
      <c r="N20" s="14"/>
      <c r="O20" s="17"/>
      <c r="P20" s="16"/>
      <c r="Q20" s="144"/>
      <c r="R20" s="17"/>
      <c r="S20" s="16"/>
    </row>
    <row r="21" spans="1:19" ht="16.5" x14ac:dyDescent="0.3">
      <c r="A21" s="63" t="s">
        <v>21</v>
      </c>
      <c r="B21" s="60" t="s">
        <v>55</v>
      </c>
      <c r="C21" s="69"/>
      <c r="D21" s="67"/>
      <c r="E21" s="12"/>
      <c r="F21" s="20"/>
      <c r="G21" s="68"/>
      <c r="H21" s="14"/>
      <c r="I21" s="16"/>
      <c r="J21" s="16"/>
      <c r="K21" s="14"/>
      <c r="L21" s="17"/>
      <c r="M21" s="16"/>
      <c r="N21" s="14"/>
      <c r="O21" s="17"/>
      <c r="P21" s="16"/>
      <c r="Q21" s="144"/>
      <c r="R21" s="17"/>
      <c r="S21" s="16"/>
    </row>
    <row r="22" spans="1:19" ht="16.5" x14ac:dyDescent="0.3">
      <c r="A22" s="63"/>
      <c r="B22" s="70"/>
      <c r="C22" s="65"/>
      <c r="D22" s="67"/>
      <c r="E22" s="12"/>
      <c r="F22" s="20"/>
      <c r="G22" s="68"/>
      <c r="H22" s="14"/>
      <c r="I22" s="16"/>
      <c r="J22" s="16"/>
      <c r="K22" s="14"/>
      <c r="L22" s="17"/>
      <c r="M22" s="16"/>
      <c r="N22" s="14"/>
      <c r="O22" s="17"/>
      <c r="P22" s="16"/>
      <c r="Q22" s="144"/>
      <c r="R22" s="17"/>
      <c r="S22" s="16"/>
    </row>
    <row r="23" spans="1:19" ht="16.5" x14ac:dyDescent="0.3">
      <c r="A23" s="63"/>
      <c r="B23" s="66" t="s">
        <v>56</v>
      </c>
      <c r="C23" s="65"/>
      <c r="D23" s="67"/>
      <c r="E23" s="12"/>
      <c r="F23" s="20"/>
      <c r="G23" s="68"/>
      <c r="H23" s="14"/>
      <c r="I23" s="16"/>
      <c r="J23" s="16"/>
      <c r="K23" s="14"/>
      <c r="L23" s="17"/>
      <c r="M23" s="16"/>
      <c r="N23" s="14"/>
      <c r="O23" s="17"/>
      <c r="P23" s="16"/>
      <c r="Q23" s="144"/>
      <c r="R23" s="17"/>
      <c r="S23" s="16"/>
    </row>
    <row r="24" spans="1:19" ht="16.5" x14ac:dyDescent="0.3">
      <c r="A24" s="63"/>
      <c r="B24" s="66" t="s">
        <v>50</v>
      </c>
      <c r="C24" s="65"/>
      <c r="D24" s="67"/>
      <c r="E24" s="12"/>
      <c r="F24" s="20"/>
      <c r="G24" s="68"/>
      <c r="H24" s="14"/>
      <c r="I24" s="16"/>
      <c r="J24" s="16"/>
      <c r="K24" s="14"/>
      <c r="L24" s="17"/>
      <c r="M24" s="16"/>
      <c r="N24" s="14"/>
      <c r="O24" s="17"/>
      <c r="P24" s="16"/>
      <c r="Q24" s="144"/>
      <c r="R24" s="17"/>
      <c r="S24" s="16"/>
    </row>
    <row r="25" spans="1:19" ht="16.5" x14ac:dyDescent="0.3">
      <c r="A25" s="63"/>
      <c r="B25" s="66" t="s">
        <v>51</v>
      </c>
      <c r="C25" s="65">
        <v>0.69</v>
      </c>
      <c r="D25" s="67">
        <v>5.5E-2</v>
      </c>
      <c r="E25" s="12">
        <f>C25*D25</f>
        <v>3.7949999999999998E-2</v>
      </c>
      <c r="F25" s="20">
        <f>C25+E25</f>
        <v>0.72794999999999999</v>
      </c>
      <c r="G25" s="68">
        <f>F25</f>
        <v>0.72794999999999999</v>
      </c>
      <c r="H25" s="14">
        <v>0.05</v>
      </c>
      <c r="I25" s="16">
        <f>G25*H25</f>
        <v>3.6397499999999999E-2</v>
      </c>
      <c r="J25" s="16">
        <v>0.77</v>
      </c>
      <c r="K25" s="14">
        <v>5.8299999999999998E-2</v>
      </c>
      <c r="L25" s="17">
        <f>J25*K25</f>
        <v>4.4891E-2</v>
      </c>
      <c r="M25" s="18">
        <f>J25+L25</f>
        <v>0.81489100000000003</v>
      </c>
      <c r="N25" s="14">
        <v>6.6000000000000003E-2</v>
      </c>
      <c r="O25" s="17">
        <f>M25*N25</f>
        <v>5.3782806000000002E-2</v>
      </c>
      <c r="P25" s="18">
        <f>M25+O25</f>
        <v>0.86867380599999999</v>
      </c>
      <c r="Q25" s="144">
        <v>-0.04</v>
      </c>
      <c r="R25" s="17">
        <f>P25*Q25</f>
        <v>-3.4746952240000004E-2</v>
      </c>
      <c r="S25" s="18">
        <f>P25+R25</f>
        <v>0.83392685375999998</v>
      </c>
    </row>
    <row r="26" spans="1:19" ht="16.5" x14ac:dyDescent="0.3">
      <c r="A26" s="19"/>
      <c r="B26" s="66" t="s">
        <v>52</v>
      </c>
      <c r="C26" s="65">
        <v>0.82</v>
      </c>
      <c r="D26" s="67">
        <v>6.5000000000000002E-2</v>
      </c>
      <c r="E26" s="12">
        <f>C26*D26</f>
        <v>5.33E-2</v>
      </c>
      <c r="F26" s="20">
        <f>C26+E26</f>
        <v>0.87329999999999997</v>
      </c>
      <c r="G26" s="68">
        <f>F26</f>
        <v>0.87329999999999997</v>
      </c>
      <c r="H26" s="14">
        <v>0.05</v>
      </c>
      <c r="I26" s="16">
        <f>G26*H26</f>
        <v>4.3665000000000002E-2</v>
      </c>
      <c r="J26" s="16">
        <v>0.93</v>
      </c>
      <c r="K26" s="14">
        <v>6.8000000000000005E-2</v>
      </c>
      <c r="L26" s="17">
        <f>J26*K26</f>
        <v>6.3240000000000005E-2</v>
      </c>
      <c r="M26" s="18">
        <f>J26+L26</f>
        <v>0.99324000000000001</v>
      </c>
      <c r="N26" s="14">
        <v>7.5999999999999998E-2</v>
      </c>
      <c r="O26" s="17">
        <f>M26*N26</f>
        <v>7.5486239999999996E-2</v>
      </c>
      <c r="P26" s="18">
        <f>M26+O26</f>
        <v>1.0687262399999999</v>
      </c>
      <c r="Q26" s="144">
        <v>0.01</v>
      </c>
      <c r="R26" s="17">
        <f>P26*Q26</f>
        <v>1.06872624E-2</v>
      </c>
      <c r="S26" s="18">
        <f>P26+R26</f>
        <v>1.0794135024</v>
      </c>
    </row>
    <row r="27" spans="1:19" ht="16.5" x14ac:dyDescent="0.3">
      <c r="A27" s="19"/>
      <c r="B27" s="66" t="s">
        <v>53</v>
      </c>
      <c r="C27" s="65">
        <v>0.99</v>
      </c>
      <c r="D27" s="67">
        <v>7.0000000000000007E-2</v>
      </c>
      <c r="E27" s="12">
        <f>C27*D27</f>
        <v>6.93E-2</v>
      </c>
      <c r="F27" s="20">
        <f>C27+E27</f>
        <v>1.0592999999999999</v>
      </c>
      <c r="G27" s="68">
        <f>F27</f>
        <v>1.0592999999999999</v>
      </c>
      <c r="H27" s="14">
        <v>0.05</v>
      </c>
      <c r="I27" s="16">
        <f>G27*H27</f>
        <v>5.2964999999999998E-2</v>
      </c>
      <c r="J27" s="16">
        <v>1.1399999999999999</v>
      </c>
      <c r="K27" s="14">
        <v>0.122</v>
      </c>
      <c r="L27" s="17">
        <f>J27*K27</f>
        <v>0.13907999999999998</v>
      </c>
      <c r="M27" s="18">
        <f>J27+L27</f>
        <v>1.27908</v>
      </c>
      <c r="N27" s="14">
        <v>7.6399999999999996E-2</v>
      </c>
      <c r="O27" s="17">
        <f>M27*N27</f>
        <v>9.7721711999999988E-2</v>
      </c>
      <c r="P27" s="18">
        <f>M27+O27</f>
        <v>1.376801712</v>
      </c>
      <c r="Q27" s="144">
        <v>5.5E-2</v>
      </c>
      <c r="R27" s="17">
        <f>P27*Q27</f>
        <v>7.5724094160000005E-2</v>
      </c>
      <c r="S27" s="18">
        <f>P27+R27</f>
        <v>1.4525258061599999</v>
      </c>
    </row>
    <row r="28" spans="1:19" ht="16.5" x14ac:dyDescent="0.3">
      <c r="A28" s="19"/>
      <c r="B28" s="66" t="s">
        <v>54</v>
      </c>
      <c r="C28" s="65">
        <v>1.18</v>
      </c>
      <c r="D28" s="67">
        <v>7.0000000000000007E-2</v>
      </c>
      <c r="E28" s="12">
        <f>C28*D28</f>
        <v>8.2600000000000007E-2</v>
      </c>
      <c r="F28" s="20">
        <f>C28+E28</f>
        <v>1.2625999999999999</v>
      </c>
      <c r="G28" s="68">
        <f>F28</f>
        <v>1.2625999999999999</v>
      </c>
      <c r="H28" s="14">
        <v>0.05</v>
      </c>
      <c r="I28" s="16">
        <f>G28*H28</f>
        <v>6.3130000000000006E-2</v>
      </c>
      <c r="J28" s="16">
        <v>1.36</v>
      </c>
      <c r="K28" s="14">
        <v>0.122</v>
      </c>
      <c r="L28" s="17">
        <f>J28*K28</f>
        <v>0.16592000000000001</v>
      </c>
      <c r="M28" s="18">
        <f>J28+L28</f>
        <v>1.5259200000000002</v>
      </c>
      <c r="N28" s="14">
        <v>7.6399999999999996E-2</v>
      </c>
      <c r="O28" s="17">
        <f>M28*N28</f>
        <v>0.116580288</v>
      </c>
      <c r="P28" s="18">
        <f>M28+O28</f>
        <v>1.6425002880000001</v>
      </c>
      <c r="Q28" s="144">
        <v>0.05</v>
      </c>
      <c r="R28" s="17">
        <f>P28*Q28</f>
        <v>8.2125014400000015E-2</v>
      </c>
      <c r="S28" s="18">
        <f>P28+R28</f>
        <v>1.7246253024000002</v>
      </c>
    </row>
    <row r="29" spans="1:19" ht="16.5" x14ac:dyDescent="0.3">
      <c r="A29" s="19"/>
      <c r="B29" s="66"/>
      <c r="C29" s="65"/>
      <c r="D29" s="67"/>
      <c r="E29" s="12"/>
      <c r="F29" s="20"/>
      <c r="G29" s="68"/>
      <c r="H29" s="14"/>
      <c r="I29" s="16"/>
      <c r="J29" s="16"/>
      <c r="K29" s="14"/>
      <c r="L29" s="17"/>
      <c r="M29" s="16"/>
      <c r="N29" s="14"/>
      <c r="O29" s="17"/>
      <c r="P29" s="16"/>
      <c r="Q29" s="144"/>
      <c r="R29" s="17"/>
      <c r="S29" s="16"/>
    </row>
    <row r="30" spans="1:19" ht="25.5" customHeight="1" x14ac:dyDescent="0.2">
      <c r="A30" s="19"/>
      <c r="B30" s="135" t="s">
        <v>683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45"/>
      <c r="R30" s="136"/>
      <c r="S30" s="137"/>
    </row>
    <row r="31" spans="1:19" ht="16.5" x14ac:dyDescent="0.3">
      <c r="A31" s="19"/>
      <c r="B31" s="66"/>
      <c r="C31" s="65"/>
      <c r="D31" s="67"/>
      <c r="E31" s="12"/>
      <c r="F31" s="20"/>
      <c r="G31" s="68"/>
      <c r="H31" s="14"/>
      <c r="I31" s="16"/>
      <c r="J31" s="16"/>
      <c r="K31" s="14"/>
      <c r="L31" s="17"/>
      <c r="M31" s="16"/>
      <c r="N31" s="14"/>
      <c r="O31" s="17"/>
      <c r="P31" s="16"/>
      <c r="Q31" s="144"/>
      <c r="R31" s="17"/>
      <c r="S31" s="16"/>
    </row>
    <row r="32" spans="1:19" ht="16.5" x14ac:dyDescent="0.3">
      <c r="A32" s="19"/>
      <c r="B32" s="66"/>
      <c r="C32" s="65"/>
      <c r="D32" s="67"/>
      <c r="E32" s="12"/>
      <c r="F32" s="20"/>
      <c r="G32" s="68"/>
      <c r="H32" s="14"/>
      <c r="I32" s="16"/>
      <c r="J32" s="16"/>
      <c r="K32" s="14"/>
      <c r="L32" s="17"/>
      <c r="M32" s="16"/>
      <c r="N32" s="14"/>
      <c r="O32" s="17"/>
      <c r="P32" s="16"/>
      <c r="Q32" s="144"/>
      <c r="R32" s="17"/>
      <c r="S32" s="16"/>
    </row>
    <row r="33" spans="1:19" ht="16.5" x14ac:dyDescent="0.3">
      <c r="A33" s="19" t="s">
        <v>57</v>
      </c>
      <c r="B33" s="60" t="s">
        <v>58</v>
      </c>
      <c r="C33" s="65"/>
      <c r="D33" s="62"/>
      <c r="E33" s="12"/>
      <c r="F33" s="20"/>
      <c r="G33" s="68"/>
      <c r="H33" s="14"/>
      <c r="I33" s="16"/>
      <c r="J33" s="16"/>
      <c r="K33" s="14"/>
      <c r="L33" s="17"/>
      <c r="M33" s="16"/>
      <c r="N33" s="14"/>
      <c r="O33" s="17"/>
      <c r="P33" s="16"/>
      <c r="Q33" s="144"/>
      <c r="R33" s="17"/>
      <c r="S33" s="16"/>
    </row>
    <row r="34" spans="1:19" ht="16.5" x14ac:dyDescent="0.3">
      <c r="A34" s="19"/>
      <c r="B34" s="66" t="s">
        <v>59</v>
      </c>
      <c r="C34" s="65"/>
      <c r="D34" s="62"/>
      <c r="E34" s="12"/>
      <c r="F34" s="20"/>
      <c r="G34" s="68"/>
      <c r="H34" s="14"/>
      <c r="I34" s="16"/>
      <c r="J34" s="16"/>
      <c r="K34" s="14"/>
      <c r="L34" s="17"/>
      <c r="M34" s="16"/>
      <c r="N34" s="14"/>
      <c r="O34" s="17"/>
      <c r="P34" s="16"/>
      <c r="Q34" s="144"/>
      <c r="R34" s="17"/>
      <c r="S34" s="16"/>
    </row>
    <row r="35" spans="1:19" ht="16.5" x14ac:dyDescent="0.3">
      <c r="A35" s="19"/>
      <c r="B35" s="66" t="s">
        <v>60</v>
      </c>
      <c r="C35" s="65"/>
      <c r="D35" s="62"/>
      <c r="E35" s="12"/>
      <c r="F35" s="20"/>
      <c r="G35" s="68"/>
      <c r="H35" s="14"/>
      <c r="I35" s="16"/>
      <c r="J35" s="16"/>
      <c r="K35" s="14"/>
      <c r="L35" s="17"/>
      <c r="M35" s="16"/>
      <c r="N35" s="14"/>
      <c r="O35" s="17"/>
      <c r="P35" s="16"/>
      <c r="Q35" s="144"/>
      <c r="R35" s="17"/>
      <c r="S35" s="16"/>
    </row>
    <row r="36" spans="1:19" ht="16.5" x14ac:dyDescent="0.3">
      <c r="A36" s="19"/>
      <c r="B36" s="66" t="s">
        <v>61</v>
      </c>
      <c r="C36" s="65"/>
      <c r="D36" s="62"/>
      <c r="E36" s="12"/>
      <c r="F36" s="20"/>
      <c r="G36" s="68"/>
      <c r="H36" s="14"/>
      <c r="I36" s="16"/>
      <c r="J36" s="16"/>
      <c r="K36" s="14"/>
      <c r="L36" s="17"/>
      <c r="M36" s="16"/>
      <c r="N36" s="14"/>
      <c r="O36" s="17"/>
      <c r="P36" s="16"/>
      <c r="Q36" s="144"/>
      <c r="R36" s="17"/>
      <c r="S36" s="16"/>
    </row>
    <row r="37" spans="1:19" ht="16.5" x14ac:dyDescent="0.3">
      <c r="A37" s="19"/>
      <c r="B37" s="66" t="s">
        <v>62</v>
      </c>
      <c r="C37" s="65"/>
      <c r="D37" s="62"/>
      <c r="E37" s="12"/>
      <c r="F37" s="20"/>
      <c r="G37" s="68"/>
      <c r="H37" s="14"/>
      <c r="I37" s="16"/>
      <c r="J37" s="16"/>
      <c r="K37" s="14"/>
      <c r="L37" s="17"/>
      <c r="M37" s="16"/>
      <c r="N37" s="14"/>
      <c r="O37" s="17"/>
      <c r="P37" s="16"/>
      <c r="Q37" s="144"/>
      <c r="R37" s="17"/>
      <c r="S37" s="16"/>
    </row>
    <row r="38" spans="1:19" ht="16.5" x14ac:dyDescent="0.3">
      <c r="A38" s="19"/>
      <c r="B38" s="66" t="s">
        <v>63</v>
      </c>
      <c r="C38" s="65"/>
      <c r="D38" s="62"/>
      <c r="E38" s="12"/>
      <c r="F38" s="20"/>
      <c r="G38" s="68"/>
      <c r="H38" s="14"/>
      <c r="I38" s="16"/>
      <c r="J38" s="16"/>
      <c r="K38" s="14"/>
      <c r="L38" s="17"/>
      <c r="M38" s="16"/>
      <c r="N38" s="14"/>
      <c r="O38" s="17"/>
      <c r="P38" s="16"/>
      <c r="Q38" s="144"/>
      <c r="R38" s="17"/>
      <c r="S38" s="16"/>
    </row>
    <row r="39" spans="1:19" ht="16.5" x14ac:dyDescent="0.3">
      <c r="A39" s="19"/>
      <c r="B39" s="66" t="s">
        <v>64</v>
      </c>
      <c r="C39" s="65"/>
      <c r="D39" s="62"/>
      <c r="E39" s="12"/>
      <c r="F39" s="20"/>
      <c r="G39" s="68"/>
      <c r="H39" s="14"/>
      <c r="I39" s="16"/>
      <c r="J39" s="16"/>
      <c r="K39" s="14"/>
      <c r="L39" s="17"/>
      <c r="M39" s="16"/>
      <c r="N39" s="14"/>
      <c r="O39" s="17"/>
      <c r="P39" s="16"/>
      <c r="Q39" s="144"/>
      <c r="R39" s="17"/>
      <c r="S39" s="16"/>
    </row>
    <row r="40" spans="1:19" ht="16.5" x14ac:dyDescent="0.3">
      <c r="A40" s="19"/>
      <c r="B40" s="66" t="s">
        <v>65</v>
      </c>
      <c r="C40" s="65"/>
      <c r="D40" s="62"/>
      <c r="E40" s="12"/>
      <c r="F40" s="20"/>
      <c r="G40" s="68"/>
      <c r="H40" s="14"/>
      <c r="I40" s="16"/>
      <c r="J40" s="16"/>
      <c r="K40" s="14"/>
      <c r="L40" s="17"/>
      <c r="M40" s="16"/>
      <c r="N40" s="14"/>
      <c r="O40" s="17"/>
      <c r="P40" s="16"/>
      <c r="Q40" s="144"/>
      <c r="R40" s="17"/>
      <c r="S40" s="16"/>
    </row>
    <row r="41" spans="1:19" ht="16.5" x14ac:dyDescent="0.3">
      <c r="A41" s="19"/>
      <c r="B41" s="66" t="s">
        <v>66</v>
      </c>
      <c r="C41" s="65"/>
      <c r="D41" s="62"/>
      <c r="E41" s="12"/>
      <c r="F41" s="20"/>
      <c r="G41" s="68"/>
      <c r="H41" s="14"/>
      <c r="I41" s="16"/>
      <c r="J41" s="16"/>
      <c r="K41" s="14"/>
      <c r="L41" s="17"/>
      <c r="M41" s="16"/>
      <c r="N41" s="14"/>
      <c r="O41" s="17"/>
      <c r="P41" s="16"/>
      <c r="Q41" s="144"/>
      <c r="R41" s="17"/>
      <c r="S41" s="16"/>
    </row>
    <row r="42" spans="1:19" ht="16.5" x14ac:dyDescent="0.3">
      <c r="A42" s="19"/>
      <c r="B42" s="66" t="s">
        <v>67</v>
      </c>
      <c r="C42" s="65"/>
      <c r="D42" s="62"/>
      <c r="E42" s="12"/>
      <c r="F42" s="20"/>
      <c r="G42" s="68"/>
      <c r="H42" s="14"/>
      <c r="I42" s="16"/>
      <c r="J42" s="16"/>
      <c r="K42" s="14"/>
      <c r="L42" s="17"/>
      <c r="M42" s="16"/>
      <c r="N42" s="14"/>
      <c r="O42" s="17"/>
      <c r="P42" s="16"/>
      <c r="Q42" s="144"/>
      <c r="R42" s="17"/>
      <c r="S42" s="16"/>
    </row>
    <row r="43" spans="1:19" ht="16.5" x14ac:dyDescent="0.3">
      <c r="A43" s="19"/>
      <c r="B43" s="66" t="s">
        <v>68</v>
      </c>
      <c r="C43" s="65">
        <v>416.02980970800002</v>
      </c>
      <c r="D43" s="62"/>
      <c r="E43" s="12">
        <f>C43*D43</f>
        <v>0</v>
      </c>
      <c r="F43" s="20">
        <f>C43+E43</f>
        <v>416.02980970800002</v>
      </c>
      <c r="G43" s="68">
        <f>F43</f>
        <v>416.02980970800002</v>
      </c>
      <c r="H43" s="14">
        <v>7.2999999999999995E-2</v>
      </c>
      <c r="I43" s="16">
        <f>G43*H43</f>
        <v>30.370176108683999</v>
      </c>
      <c r="J43" s="16">
        <f>G43+I43</f>
        <v>446.39998581668402</v>
      </c>
      <c r="K43" s="14">
        <v>0.122</v>
      </c>
      <c r="L43" s="17">
        <f>J43*K43</f>
        <v>54.460798269635447</v>
      </c>
      <c r="M43" s="16">
        <f>J43+L43</f>
        <v>500.86078408631948</v>
      </c>
      <c r="N43" s="14">
        <v>7.6399999999999996E-2</v>
      </c>
      <c r="O43" s="17">
        <f>M43*N43</f>
        <v>38.265763904194806</v>
      </c>
      <c r="P43" s="16">
        <f>M43+O43</f>
        <v>539.12654799051427</v>
      </c>
      <c r="Q43" s="144">
        <v>1.8800000000000001E-2</v>
      </c>
      <c r="R43" s="17">
        <f>P43*Q43</f>
        <v>10.135579102221669</v>
      </c>
      <c r="S43" s="16">
        <f>P43+R43</f>
        <v>549.26212709273591</v>
      </c>
    </row>
    <row r="44" spans="1:19" ht="16.5" x14ac:dyDescent="0.3">
      <c r="A44" s="19"/>
      <c r="B44" s="66"/>
      <c r="C44" s="65"/>
      <c r="D44" s="62"/>
      <c r="E44" s="12"/>
      <c r="F44" s="20"/>
      <c r="G44" s="68"/>
      <c r="H44" s="14"/>
      <c r="I44" s="16"/>
      <c r="J44" s="16"/>
      <c r="K44" s="14"/>
      <c r="L44" s="17"/>
      <c r="M44" s="16"/>
      <c r="N44" s="14"/>
      <c r="O44" s="17"/>
      <c r="P44" s="16"/>
      <c r="Q44" s="144"/>
      <c r="R44" s="17"/>
      <c r="S44" s="16"/>
    </row>
    <row r="45" spans="1:19" ht="16.5" x14ac:dyDescent="0.3">
      <c r="A45" s="19"/>
      <c r="B45" s="66" t="s">
        <v>69</v>
      </c>
      <c r="C45" s="65"/>
      <c r="D45" s="62"/>
      <c r="E45" s="12"/>
      <c r="F45" s="20"/>
      <c r="G45" s="68"/>
      <c r="H45" s="14"/>
      <c r="I45" s="16"/>
      <c r="J45" s="16"/>
      <c r="K45" s="14"/>
      <c r="L45" s="17"/>
      <c r="M45" s="16"/>
      <c r="N45" s="14"/>
      <c r="O45" s="17"/>
      <c r="P45" s="16"/>
      <c r="Q45" s="144"/>
      <c r="R45" s="17"/>
      <c r="S45" s="16"/>
    </row>
    <row r="46" spans="1:19" ht="16.5" x14ac:dyDescent="0.3">
      <c r="A46" s="19"/>
      <c r="B46" s="66" t="s">
        <v>70</v>
      </c>
      <c r="C46" s="65"/>
      <c r="D46" s="62"/>
      <c r="E46" s="12"/>
      <c r="F46" s="20"/>
      <c r="G46" s="68"/>
      <c r="H46" s="14"/>
      <c r="I46" s="16"/>
      <c r="J46" s="16"/>
      <c r="K46" s="14"/>
      <c r="L46" s="17"/>
      <c r="M46" s="16"/>
      <c r="N46" s="14"/>
      <c r="O46" s="17"/>
      <c r="P46" s="16"/>
      <c r="Q46" s="144"/>
      <c r="R46" s="17"/>
      <c r="S46" s="16"/>
    </row>
    <row r="47" spans="1:19" ht="16.5" x14ac:dyDescent="0.3">
      <c r="A47" s="19"/>
      <c r="B47" s="66" t="s">
        <v>71</v>
      </c>
      <c r="C47" s="65"/>
      <c r="D47" s="62"/>
      <c r="E47" s="12"/>
      <c r="F47" s="20"/>
      <c r="G47" s="68"/>
      <c r="H47" s="14"/>
      <c r="I47" s="16"/>
      <c r="J47" s="16"/>
      <c r="K47" s="14"/>
      <c r="L47" s="17"/>
      <c r="M47" s="16"/>
      <c r="N47" s="14"/>
      <c r="O47" s="17"/>
      <c r="P47" s="16"/>
      <c r="Q47" s="144"/>
      <c r="R47" s="17"/>
      <c r="S47" s="16"/>
    </row>
    <row r="48" spans="1:19" ht="16.5" x14ac:dyDescent="0.3">
      <c r="A48" s="19"/>
      <c r="B48" s="66"/>
      <c r="C48" s="65"/>
      <c r="D48" s="62"/>
      <c r="E48" s="12"/>
      <c r="F48" s="20"/>
      <c r="G48" s="68"/>
      <c r="H48" s="14"/>
      <c r="I48" s="16"/>
      <c r="J48" s="16"/>
      <c r="K48" s="14"/>
      <c r="L48" s="17"/>
      <c r="M48" s="16"/>
      <c r="N48" s="14"/>
      <c r="O48" s="17"/>
      <c r="P48" s="16"/>
      <c r="Q48" s="144"/>
      <c r="R48" s="17"/>
      <c r="S48" s="16"/>
    </row>
    <row r="49" spans="1:19" ht="16.5" x14ac:dyDescent="0.3">
      <c r="A49" s="19"/>
      <c r="B49" s="66" t="s">
        <v>688</v>
      </c>
      <c r="C49" s="71">
        <f>111.54/100</f>
        <v>1.1154000000000002</v>
      </c>
      <c r="D49" s="62">
        <v>7.0000000000000007E-2</v>
      </c>
      <c r="E49" s="72">
        <f>C49*D49</f>
        <v>7.8078000000000022E-2</v>
      </c>
      <c r="F49" s="73">
        <f>C49+E49</f>
        <v>1.1934780000000003</v>
      </c>
      <c r="G49" s="68">
        <f>F49</f>
        <v>1.1934780000000003</v>
      </c>
      <c r="H49" s="14">
        <v>7.2999999999999995E-2</v>
      </c>
      <c r="I49" s="16">
        <f>G49*H49</f>
        <v>8.7123894000000007E-2</v>
      </c>
      <c r="J49" s="16">
        <f>G49+I49</f>
        <v>1.2806018940000004</v>
      </c>
      <c r="K49" s="14">
        <v>6.2899999999999998E-2</v>
      </c>
      <c r="L49" s="17">
        <f>J49*K49</f>
        <v>8.0549859132600016E-2</v>
      </c>
      <c r="M49" s="18">
        <f>J49+L49</f>
        <v>1.3611517531326003</v>
      </c>
      <c r="N49" s="14">
        <v>7.6399999999999996E-2</v>
      </c>
      <c r="O49" s="17">
        <f>M49*N49</f>
        <v>0.10399199393933066</v>
      </c>
      <c r="P49" s="18">
        <f>M49+O49</f>
        <v>1.4651437470719308</v>
      </c>
      <c r="Q49" s="144">
        <v>1.8800000000000001E-2</v>
      </c>
      <c r="R49" s="17">
        <f>P49*Q49</f>
        <v>2.7544702444952301E-2</v>
      </c>
      <c r="S49" s="18">
        <f>P49+R49</f>
        <v>1.4926884495168831</v>
      </c>
    </row>
    <row r="50" spans="1:19" ht="16.5" x14ac:dyDescent="0.3">
      <c r="A50" s="19"/>
      <c r="B50" s="66" t="s">
        <v>687</v>
      </c>
      <c r="C50" s="65">
        <f>117.97/100</f>
        <v>1.1797</v>
      </c>
      <c r="D50" s="62">
        <v>7.0000000000000007E-2</v>
      </c>
      <c r="E50" s="12">
        <f>C50*D50</f>
        <v>8.2579E-2</v>
      </c>
      <c r="F50" s="20">
        <f>C50+E50</f>
        <v>1.2622789999999999</v>
      </c>
      <c r="G50" s="68">
        <f>F50</f>
        <v>1.2622789999999999</v>
      </c>
      <c r="H50" s="14">
        <v>7.2999999999999995E-2</v>
      </c>
      <c r="I50" s="16">
        <f>G50*H50</f>
        <v>9.2146366999999993E-2</v>
      </c>
      <c r="J50" s="16">
        <f>G50+I50</f>
        <v>1.3544253669999999</v>
      </c>
      <c r="K50" s="14">
        <v>0.122</v>
      </c>
      <c r="L50" s="17">
        <f>J50*K50</f>
        <v>0.165239894774</v>
      </c>
      <c r="M50" s="18">
        <f>J50+L50</f>
        <v>1.5196652617739999</v>
      </c>
      <c r="N50" s="14">
        <v>7.6399999999999996E-2</v>
      </c>
      <c r="O50" s="17">
        <f>M50*N50</f>
        <v>0.11610242599953358</v>
      </c>
      <c r="P50" s="18">
        <f>M50+O50</f>
        <v>1.6357676877735334</v>
      </c>
      <c r="Q50" s="144">
        <v>1.8800000000000001E-2</v>
      </c>
      <c r="R50" s="17">
        <f>P50*Q50</f>
        <v>3.075243253014243E-2</v>
      </c>
      <c r="S50" s="18">
        <f>P50+R50</f>
        <v>1.6665201203036759</v>
      </c>
    </row>
    <row r="51" spans="1:19" ht="16.5" x14ac:dyDescent="0.3">
      <c r="A51" s="19"/>
      <c r="B51" s="74" t="s">
        <v>72</v>
      </c>
      <c r="C51" s="75">
        <v>470</v>
      </c>
      <c r="D51" s="76">
        <v>7.0000000000000007E-2</v>
      </c>
      <c r="E51" s="77">
        <f>C51*D51</f>
        <v>32.900000000000006</v>
      </c>
      <c r="F51" s="78">
        <f>C51+E51</f>
        <v>502.9</v>
      </c>
      <c r="G51" s="79">
        <f>F51</f>
        <v>502.9</v>
      </c>
      <c r="H51" s="80">
        <v>7.2999999999999995E-2</v>
      </c>
      <c r="I51" s="81">
        <f>G51*H51</f>
        <v>36.711699999999993</v>
      </c>
      <c r="J51" s="81">
        <f>G51+I51</f>
        <v>539.61169999999993</v>
      </c>
      <c r="K51" s="80">
        <v>0.122</v>
      </c>
      <c r="L51" s="82">
        <f>J51*K51</f>
        <v>65.832627399999993</v>
      </c>
      <c r="M51" s="81">
        <f>J51+L51</f>
        <v>605.44432739999991</v>
      </c>
      <c r="N51" s="80">
        <v>7.6399999999999996E-2</v>
      </c>
      <c r="O51" s="82">
        <f>M51*N51</f>
        <v>46.255946613359988</v>
      </c>
      <c r="P51" s="81">
        <f>M51+O51</f>
        <v>651.70027401335994</v>
      </c>
      <c r="Q51" s="146">
        <v>1.8800000000000001E-2</v>
      </c>
      <c r="R51" s="82">
        <f>P51*Q51</f>
        <v>12.251965151451168</v>
      </c>
      <c r="S51" s="81">
        <f>P51+R51</f>
        <v>663.95223916481109</v>
      </c>
    </row>
    <row r="52" spans="1:19" ht="16.5" x14ac:dyDescent="0.3">
      <c r="A52" s="19"/>
      <c r="B52" s="64"/>
      <c r="C52" s="65"/>
      <c r="D52" s="62"/>
      <c r="E52" s="12"/>
      <c r="F52" s="20"/>
      <c r="G52" s="68"/>
      <c r="H52" s="14"/>
      <c r="I52" s="16"/>
      <c r="J52" s="16"/>
      <c r="K52" s="14"/>
      <c r="L52" s="17"/>
      <c r="M52" s="16"/>
      <c r="N52" s="14"/>
      <c r="O52" s="17"/>
      <c r="P52" s="16"/>
      <c r="Q52" s="144"/>
      <c r="R52" s="17"/>
      <c r="S52" s="16"/>
    </row>
    <row r="53" spans="1:19" ht="16.5" x14ac:dyDescent="0.3">
      <c r="A53" s="19"/>
      <c r="B53" s="64"/>
      <c r="C53" s="65"/>
      <c r="D53" s="62"/>
      <c r="E53" s="12"/>
      <c r="F53" s="20"/>
      <c r="G53" s="68"/>
      <c r="H53" s="14"/>
      <c r="I53" s="16"/>
      <c r="J53" s="16"/>
      <c r="K53" s="14"/>
      <c r="L53" s="17"/>
      <c r="M53" s="16"/>
      <c r="N53" s="14"/>
      <c r="O53" s="17"/>
      <c r="P53" s="16"/>
      <c r="Q53" s="144"/>
      <c r="R53" s="17"/>
      <c r="S53" s="16"/>
    </row>
    <row r="54" spans="1:19" ht="16.5" x14ac:dyDescent="0.3">
      <c r="A54" s="83" t="s">
        <v>73</v>
      </c>
      <c r="B54" s="66" t="s">
        <v>74</v>
      </c>
      <c r="C54" s="65"/>
      <c r="D54" s="62"/>
      <c r="E54" s="12"/>
      <c r="F54" s="20"/>
      <c r="G54" s="68"/>
      <c r="H54" s="14"/>
      <c r="I54" s="16"/>
      <c r="J54" s="16"/>
      <c r="K54" s="14"/>
      <c r="L54" s="17"/>
      <c r="M54" s="16"/>
      <c r="N54" s="14"/>
      <c r="O54" s="17"/>
      <c r="P54" s="16"/>
      <c r="Q54" s="144"/>
      <c r="R54" s="17"/>
      <c r="S54" s="16"/>
    </row>
    <row r="55" spans="1:19" ht="16.5" x14ac:dyDescent="0.3">
      <c r="A55" s="83"/>
      <c r="B55" s="66" t="s">
        <v>75</v>
      </c>
      <c r="C55" s="65"/>
      <c r="D55" s="62"/>
      <c r="E55" s="12"/>
      <c r="F55" s="20"/>
      <c r="G55" s="68"/>
      <c r="H55" s="14"/>
      <c r="I55" s="16"/>
      <c r="J55" s="16"/>
      <c r="K55" s="14"/>
      <c r="L55" s="17"/>
      <c r="M55" s="16"/>
      <c r="N55" s="14"/>
      <c r="O55" s="17"/>
      <c r="P55" s="16"/>
      <c r="Q55" s="144"/>
      <c r="R55" s="17"/>
      <c r="S55" s="16"/>
    </row>
    <row r="56" spans="1:19" ht="16.5" x14ac:dyDescent="0.3">
      <c r="A56" s="83"/>
      <c r="B56" s="66" t="s">
        <v>76</v>
      </c>
      <c r="C56" s="65"/>
      <c r="D56" s="62"/>
      <c r="E56" s="12"/>
      <c r="F56" s="20"/>
      <c r="G56" s="68"/>
      <c r="H56" s="14"/>
      <c r="I56" s="16"/>
      <c r="J56" s="16"/>
      <c r="K56" s="14"/>
      <c r="L56" s="17"/>
      <c r="M56" s="16"/>
      <c r="N56" s="14"/>
      <c r="O56" s="17"/>
      <c r="P56" s="16"/>
      <c r="Q56" s="144"/>
      <c r="R56" s="17"/>
      <c r="S56" s="16"/>
    </row>
    <row r="57" spans="1:19" ht="16.5" x14ac:dyDescent="0.3">
      <c r="A57" s="83"/>
      <c r="B57" s="66" t="s">
        <v>77</v>
      </c>
      <c r="C57" s="65"/>
      <c r="D57" s="62"/>
      <c r="E57" s="12"/>
      <c r="F57" s="20"/>
      <c r="G57" s="68"/>
      <c r="H57" s="14"/>
      <c r="I57" s="16"/>
      <c r="J57" s="16"/>
      <c r="K57" s="14"/>
      <c r="L57" s="17"/>
      <c r="M57" s="16"/>
      <c r="N57" s="14"/>
      <c r="O57" s="17"/>
      <c r="P57" s="16"/>
      <c r="Q57" s="144"/>
      <c r="R57" s="17"/>
      <c r="S57" s="16"/>
    </row>
    <row r="58" spans="1:19" ht="16.5" x14ac:dyDescent="0.3">
      <c r="A58" s="83"/>
      <c r="B58" s="66" t="s">
        <v>78</v>
      </c>
      <c r="C58" s="65"/>
      <c r="D58" s="62"/>
      <c r="E58" s="12"/>
      <c r="F58" s="20"/>
      <c r="G58" s="68"/>
      <c r="H58" s="14"/>
      <c r="I58" s="16"/>
      <c r="J58" s="16"/>
      <c r="K58" s="14"/>
      <c r="L58" s="17"/>
      <c r="M58" s="16"/>
      <c r="N58" s="14"/>
      <c r="O58" s="17"/>
      <c r="P58" s="16"/>
      <c r="Q58" s="144"/>
      <c r="R58" s="17"/>
      <c r="S58" s="16"/>
    </row>
    <row r="59" spans="1:19" ht="16.5" x14ac:dyDescent="0.3">
      <c r="A59" s="83"/>
      <c r="B59" s="66" t="s">
        <v>79</v>
      </c>
      <c r="C59" s="65"/>
      <c r="D59" s="62"/>
      <c r="E59" s="12"/>
      <c r="F59" s="20"/>
      <c r="G59" s="68"/>
      <c r="H59" s="14"/>
      <c r="I59" s="16"/>
      <c r="J59" s="16"/>
      <c r="K59" s="14"/>
      <c r="L59" s="17"/>
      <c r="M59" s="16"/>
      <c r="N59" s="14"/>
      <c r="O59" s="17"/>
      <c r="P59" s="16"/>
      <c r="Q59" s="144"/>
      <c r="R59" s="17"/>
      <c r="S59" s="16"/>
    </row>
    <row r="60" spans="1:19" ht="16.5" x14ac:dyDescent="0.3">
      <c r="A60" s="83"/>
      <c r="B60" s="66" t="s">
        <v>80</v>
      </c>
      <c r="C60" s="65"/>
      <c r="D60" s="62"/>
      <c r="E60" s="12"/>
      <c r="F60" s="20"/>
      <c r="G60" s="68"/>
      <c r="H60" s="14"/>
      <c r="I60" s="16"/>
      <c r="J60" s="16"/>
      <c r="K60" s="14"/>
      <c r="L60" s="17"/>
      <c r="M60" s="16"/>
      <c r="N60" s="14"/>
      <c r="O60" s="17"/>
      <c r="P60" s="16"/>
      <c r="Q60" s="144"/>
      <c r="R60" s="17"/>
      <c r="S60" s="16"/>
    </row>
    <row r="61" spans="1:19" ht="16.5" x14ac:dyDescent="0.3">
      <c r="A61" s="83"/>
      <c r="B61" s="66" t="s">
        <v>81</v>
      </c>
      <c r="C61" s="65"/>
      <c r="D61" s="62"/>
      <c r="E61" s="12"/>
      <c r="F61" s="20"/>
      <c r="G61" s="68"/>
      <c r="H61" s="14"/>
      <c r="I61" s="16"/>
      <c r="J61" s="16"/>
      <c r="K61" s="14"/>
      <c r="L61" s="17"/>
      <c r="M61" s="16"/>
      <c r="N61" s="14"/>
      <c r="O61" s="17"/>
      <c r="P61" s="16"/>
      <c r="Q61" s="144"/>
      <c r="R61" s="17"/>
      <c r="S61" s="16"/>
    </row>
    <row r="62" spans="1:19" ht="16.5" x14ac:dyDescent="0.3">
      <c r="A62" s="83"/>
      <c r="B62" s="66"/>
      <c r="C62" s="65"/>
      <c r="D62" s="62"/>
      <c r="E62" s="12"/>
      <c r="F62" s="20"/>
      <c r="G62" s="68"/>
      <c r="H62" s="14"/>
      <c r="I62" s="16"/>
      <c r="J62" s="16"/>
      <c r="K62" s="14"/>
      <c r="L62" s="17"/>
      <c r="M62" s="16"/>
      <c r="N62" s="14"/>
      <c r="O62" s="17"/>
      <c r="P62" s="16"/>
      <c r="Q62" s="144"/>
      <c r="R62" s="17"/>
      <c r="S62" s="16"/>
    </row>
    <row r="63" spans="1:19" ht="16.5" x14ac:dyDescent="0.3">
      <c r="A63" s="83" t="s">
        <v>82</v>
      </c>
      <c r="B63" s="66" t="s">
        <v>83</v>
      </c>
      <c r="C63" s="65"/>
      <c r="D63" s="62"/>
      <c r="E63" s="12"/>
      <c r="F63" s="20"/>
      <c r="G63" s="68"/>
      <c r="H63" s="14"/>
      <c r="I63" s="16"/>
      <c r="J63" s="16"/>
      <c r="K63" s="14"/>
      <c r="L63" s="17"/>
      <c r="M63" s="16"/>
      <c r="N63" s="14"/>
      <c r="O63" s="17"/>
      <c r="P63" s="16"/>
      <c r="Q63" s="144"/>
      <c r="R63" s="17"/>
      <c r="S63" s="16"/>
    </row>
    <row r="64" spans="1:19" ht="16.5" x14ac:dyDescent="0.3">
      <c r="A64" s="83"/>
      <c r="B64" s="66" t="s">
        <v>84</v>
      </c>
      <c r="C64" s="65"/>
      <c r="D64" s="62"/>
      <c r="E64" s="12"/>
      <c r="F64" s="20"/>
      <c r="G64" s="68"/>
      <c r="H64" s="14"/>
      <c r="I64" s="16"/>
      <c r="J64" s="16"/>
      <c r="K64" s="14"/>
      <c r="L64" s="17"/>
      <c r="M64" s="16"/>
      <c r="N64" s="14"/>
      <c r="O64" s="17"/>
      <c r="P64" s="16"/>
      <c r="Q64" s="144"/>
      <c r="R64" s="17"/>
      <c r="S64" s="16"/>
    </row>
    <row r="65" spans="1:19" ht="16.5" x14ac:dyDescent="0.3">
      <c r="A65" s="83"/>
      <c r="B65" s="66" t="s">
        <v>85</v>
      </c>
      <c r="C65" s="65"/>
      <c r="D65" s="62"/>
      <c r="E65" s="12"/>
      <c r="F65" s="20"/>
      <c r="G65" s="68"/>
      <c r="H65" s="14"/>
      <c r="I65" s="16"/>
      <c r="J65" s="16"/>
      <c r="K65" s="14"/>
      <c r="L65" s="17"/>
      <c r="M65" s="16"/>
      <c r="N65" s="14"/>
      <c r="O65" s="17"/>
      <c r="P65" s="16"/>
      <c r="Q65" s="144"/>
      <c r="R65" s="17"/>
      <c r="S65" s="16"/>
    </row>
    <row r="66" spans="1:19" ht="16.5" x14ac:dyDescent="0.3">
      <c r="A66" s="83"/>
      <c r="B66" s="66" t="s">
        <v>86</v>
      </c>
      <c r="C66" s="65"/>
      <c r="D66" s="62"/>
      <c r="E66" s="12"/>
      <c r="F66" s="20"/>
      <c r="G66" s="68"/>
      <c r="H66" s="14"/>
      <c r="I66" s="16"/>
      <c r="J66" s="16"/>
      <c r="K66" s="14"/>
      <c r="L66" s="17"/>
      <c r="M66" s="16"/>
      <c r="N66" s="14"/>
      <c r="O66" s="17"/>
      <c r="P66" s="16"/>
      <c r="Q66" s="144"/>
      <c r="R66" s="17"/>
      <c r="S66" s="16"/>
    </row>
    <row r="67" spans="1:19" ht="16.5" x14ac:dyDescent="0.3">
      <c r="A67" s="83"/>
      <c r="B67" s="66"/>
      <c r="C67" s="65"/>
      <c r="D67" s="62"/>
      <c r="E67" s="12"/>
      <c r="F67" s="20"/>
      <c r="G67" s="68"/>
      <c r="H67" s="14"/>
      <c r="I67" s="16"/>
      <c r="J67" s="16"/>
      <c r="K67" s="14"/>
      <c r="L67" s="17"/>
      <c r="M67" s="16"/>
      <c r="N67" s="14"/>
      <c r="O67" s="17"/>
      <c r="P67" s="16"/>
      <c r="Q67" s="144"/>
      <c r="R67" s="17"/>
      <c r="S67" s="16"/>
    </row>
    <row r="68" spans="1:19" ht="16.5" x14ac:dyDescent="0.3">
      <c r="A68" s="83" t="s">
        <v>87</v>
      </c>
      <c r="B68" s="66" t="s">
        <v>88</v>
      </c>
      <c r="C68" s="65"/>
      <c r="D68" s="62"/>
      <c r="E68" s="12"/>
      <c r="F68" s="20"/>
      <c r="G68" s="68"/>
      <c r="H68" s="14"/>
      <c r="I68" s="16"/>
      <c r="J68" s="16"/>
      <c r="K68" s="14"/>
      <c r="L68" s="17"/>
      <c r="M68" s="16"/>
      <c r="N68" s="14"/>
      <c r="O68" s="17"/>
      <c r="P68" s="16"/>
      <c r="Q68" s="144"/>
      <c r="R68" s="17"/>
      <c r="S68" s="16"/>
    </row>
    <row r="69" spans="1:19" ht="16.5" x14ac:dyDescent="0.3">
      <c r="A69" s="83"/>
      <c r="B69" s="84" t="s">
        <v>89</v>
      </c>
      <c r="C69" s="65"/>
      <c r="D69" s="62"/>
      <c r="E69" s="12"/>
      <c r="F69" s="20"/>
      <c r="G69" s="68"/>
      <c r="H69" s="14"/>
      <c r="I69" s="16"/>
      <c r="J69" s="16"/>
      <c r="K69" s="14"/>
      <c r="L69" s="17"/>
      <c r="M69" s="16"/>
      <c r="N69" s="14"/>
      <c r="O69" s="17"/>
      <c r="P69" s="16"/>
      <c r="Q69" s="144"/>
      <c r="R69" s="17"/>
      <c r="S69" s="16"/>
    </row>
    <row r="70" spans="1:19" ht="16.5" x14ac:dyDescent="0.3">
      <c r="A70" s="83"/>
      <c r="B70" s="66"/>
      <c r="C70" s="65"/>
      <c r="D70" s="62"/>
      <c r="E70" s="12"/>
      <c r="F70" s="20"/>
      <c r="G70" s="68"/>
      <c r="H70" s="14"/>
      <c r="I70" s="16"/>
      <c r="J70" s="16"/>
      <c r="K70" s="14"/>
      <c r="L70" s="17"/>
      <c r="M70" s="16"/>
      <c r="N70" s="14"/>
      <c r="O70" s="17"/>
      <c r="P70" s="16"/>
      <c r="Q70" s="144"/>
      <c r="R70" s="17"/>
      <c r="S70" s="16"/>
    </row>
    <row r="71" spans="1:19" ht="16.5" x14ac:dyDescent="0.3">
      <c r="A71" s="83" t="s">
        <v>90</v>
      </c>
      <c r="B71" s="85" t="s">
        <v>91</v>
      </c>
      <c r="C71" s="65"/>
      <c r="D71" s="62"/>
      <c r="E71" s="12"/>
      <c r="F71" s="20"/>
      <c r="G71" s="68"/>
      <c r="H71" s="14"/>
      <c r="I71" s="16"/>
      <c r="J71" s="16"/>
      <c r="K71" s="14"/>
      <c r="L71" s="17"/>
      <c r="M71" s="16"/>
      <c r="N71" s="14"/>
      <c r="O71" s="17"/>
      <c r="P71" s="16"/>
      <c r="Q71" s="144"/>
      <c r="R71" s="17"/>
      <c r="S71" s="16"/>
    </row>
    <row r="72" spans="1:19" ht="16.5" x14ac:dyDescent="0.3">
      <c r="A72" s="83"/>
      <c r="B72" s="85" t="s">
        <v>92</v>
      </c>
      <c r="C72" s="65"/>
      <c r="D72" s="62"/>
      <c r="E72" s="12"/>
      <c r="F72" s="20"/>
      <c r="G72" s="68"/>
      <c r="H72" s="14"/>
      <c r="I72" s="16"/>
      <c r="J72" s="16"/>
      <c r="K72" s="14"/>
      <c r="L72" s="17"/>
      <c r="M72" s="16"/>
      <c r="N72" s="14"/>
      <c r="O72" s="17"/>
      <c r="P72" s="16"/>
      <c r="Q72" s="144"/>
      <c r="R72" s="17"/>
      <c r="S72" s="16"/>
    </row>
    <row r="73" spans="1:19" ht="16.5" x14ac:dyDescent="0.3">
      <c r="A73" s="83"/>
      <c r="B73" s="85" t="s">
        <v>93</v>
      </c>
      <c r="C73" s="65"/>
      <c r="D73" s="62"/>
      <c r="E73" s="12"/>
      <c r="F73" s="20"/>
      <c r="G73" s="68"/>
      <c r="H73" s="14"/>
      <c r="I73" s="16"/>
      <c r="J73" s="16"/>
      <c r="K73" s="14"/>
      <c r="L73" s="17"/>
      <c r="M73" s="16"/>
      <c r="N73" s="14"/>
      <c r="O73" s="17"/>
      <c r="P73" s="16"/>
      <c r="Q73" s="144"/>
      <c r="R73" s="17"/>
      <c r="S73" s="16"/>
    </row>
    <row r="74" spans="1:19" ht="16.5" x14ac:dyDescent="0.3">
      <c r="A74" s="83"/>
      <c r="B74" s="85" t="s">
        <v>94</v>
      </c>
      <c r="C74" s="65"/>
      <c r="D74" s="62"/>
      <c r="E74" s="12"/>
      <c r="F74" s="20"/>
      <c r="G74" s="68"/>
      <c r="H74" s="14"/>
      <c r="I74" s="16"/>
      <c r="J74" s="16"/>
      <c r="K74" s="14"/>
      <c r="L74" s="17"/>
      <c r="M74" s="16"/>
      <c r="N74" s="14"/>
      <c r="O74" s="17"/>
      <c r="P74" s="16"/>
      <c r="Q74" s="144"/>
      <c r="R74" s="17"/>
      <c r="S74" s="16"/>
    </row>
    <row r="75" spans="1:19" ht="16.5" x14ac:dyDescent="0.3">
      <c r="A75" s="83"/>
      <c r="B75" s="85" t="s">
        <v>95</v>
      </c>
      <c r="C75" s="65"/>
      <c r="D75" s="62"/>
      <c r="E75" s="12"/>
      <c r="F75" s="20"/>
      <c r="G75" s="68"/>
      <c r="H75" s="14"/>
      <c r="I75" s="16"/>
      <c r="J75" s="16"/>
      <c r="K75" s="14"/>
      <c r="L75" s="17"/>
      <c r="M75" s="16"/>
      <c r="N75" s="14"/>
      <c r="O75" s="17"/>
      <c r="P75" s="16"/>
      <c r="Q75" s="144"/>
      <c r="R75" s="17"/>
      <c r="S75" s="16"/>
    </row>
    <row r="76" spans="1:19" ht="16.5" x14ac:dyDescent="0.3">
      <c r="A76" s="83"/>
      <c r="B76" s="85"/>
      <c r="C76" s="65"/>
      <c r="D76" s="62"/>
      <c r="E76" s="12"/>
      <c r="F76" s="20"/>
      <c r="G76" s="68"/>
      <c r="H76" s="14"/>
      <c r="I76" s="16"/>
      <c r="J76" s="16"/>
      <c r="K76" s="14"/>
      <c r="L76" s="17"/>
      <c r="M76" s="16"/>
      <c r="N76" s="14"/>
      <c r="O76" s="17"/>
      <c r="P76" s="16"/>
      <c r="Q76" s="144"/>
      <c r="R76" s="17"/>
      <c r="S76" s="16"/>
    </row>
    <row r="77" spans="1:19" ht="16.5" x14ac:dyDescent="0.3">
      <c r="A77" s="92"/>
      <c r="B77" s="93"/>
      <c r="C77" s="94"/>
      <c r="D77" s="89"/>
      <c r="E77" s="24"/>
      <c r="F77" s="24"/>
      <c r="G77" s="90"/>
      <c r="H77" s="27"/>
      <c r="I77" s="91"/>
      <c r="J77" s="91"/>
      <c r="K77" s="27"/>
      <c r="L77" s="30"/>
      <c r="M77" s="91"/>
      <c r="N77" s="27"/>
      <c r="O77" s="30"/>
      <c r="P77" s="91"/>
      <c r="Q77" s="142"/>
      <c r="R77" s="30"/>
      <c r="S77" s="91"/>
    </row>
    <row r="78" spans="1:19" ht="16.5" x14ac:dyDescent="0.3">
      <c r="A78" s="92"/>
      <c r="B78" s="93"/>
      <c r="C78" s="94"/>
      <c r="D78" s="89"/>
      <c r="E78" s="24"/>
      <c r="F78" s="24"/>
      <c r="G78" s="90"/>
      <c r="H78" s="27"/>
      <c r="I78" s="91"/>
      <c r="J78" s="91"/>
      <c r="K78" s="27"/>
      <c r="L78" s="30"/>
      <c r="M78" s="91"/>
      <c r="N78" s="27"/>
      <c r="O78" s="30"/>
      <c r="P78" s="91"/>
      <c r="Q78" s="142"/>
      <c r="R78" s="30"/>
      <c r="S78" s="91"/>
    </row>
    <row r="79" spans="1:19" ht="16.5" x14ac:dyDescent="0.3">
      <c r="A79" s="92"/>
      <c r="B79" s="93"/>
      <c r="C79" s="94"/>
      <c r="D79" s="89"/>
      <c r="E79" s="24"/>
      <c r="F79" s="24"/>
      <c r="G79" s="90"/>
      <c r="H79" s="27"/>
      <c r="I79" s="91"/>
      <c r="J79" s="91"/>
      <c r="K79" s="27"/>
      <c r="L79" s="30"/>
      <c r="M79" s="91"/>
      <c r="N79" s="27"/>
      <c r="O79" s="30"/>
      <c r="P79" s="91"/>
      <c r="Q79" s="142"/>
      <c r="R79" s="30"/>
      <c r="S79" s="91"/>
    </row>
    <row r="80" spans="1:19" ht="16.5" x14ac:dyDescent="0.3">
      <c r="A80" s="92"/>
      <c r="B80" s="93"/>
      <c r="C80" s="94"/>
      <c r="D80" s="89"/>
      <c r="E80" s="24"/>
      <c r="F80" s="24"/>
      <c r="G80" s="90"/>
      <c r="H80" s="27"/>
      <c r="I80" s="91"/>
      <c r="J80" s="91"/>
      <c r="K80" s="27"/>
      <c r="L80" s="30"/>
      <c r="M80" s="91"/>
      <c r="N80" s="27"/>
      <c r="O80" s="30"/>
      <c r="P80" s="91"/>
      <c r="Q80" s="142"/>
      <c r="R80" s="30"/>
      <c r="S80" s="91"/>
    </row>
    <row r="81" spans="1:19" ht="16.5" x14ac:dyDescent="0.3">
      <c r="A81" s="92"/>
      <c r="B81" s="93"/>
      <c r="C81" s="94"/>
      <c r="D81" s="89"/>
      <c r="E81" s="24"/>
      <c r="F81" s="24"/>
      <c r="G81" s="90"/>
      <c r="H81" s="27"/>
      <c r="I81" s="91"/>
      <c r="J81" s="91"/>
      <c r="K81" s="27"/>
      <c r="L81" s="30"/>
      <c r="M81" s="91"/>
      <c r="N81" s="27"/>
      <c r="O81" s="30"/>
      <c r="P81" s="91"/>
      <c r="Q81" s="142"/>
      <c r="R81" s="30"/>
      <c r="S81" s="91"/>
    </row>
    <row r="82" spans="1:19" ht="16.5" x14ac:dyDescent="0.3">
      <c r="A82" s="138" t="s">
        <v>27</v>
      </c>
      <c r="B82" s="138"/>
      <c r="C82" s="138"/>
      <c r="D82" s="89"/>
      <c r="E82" s="24"/>
      <c r="F82" s="24"/>
      <c r="G82" s="90"/>
      <c r="H82" s="27"/>
      <c r="I82" s="91"/>
      <c r="J82" s="91"/>
      <c r="K82" s="27"/>
      <c r="L82" s="30"/>
      <c r="M82" s="91"/>
      <c r="N82" s="27"/>
      <c r="O82" s="30"/>
      <c r="P82" s="91"/>
      <c r="Q82" s="142"/>
      <c r="R82" s="30"/>
      <c r="S82" s="91"/>
    </row>
    <row r="83" spans="1:19" ht="16.5" x14ac:dyDescent="0.3">
      <c r="A83" s="139" t="s">
        <v>682</v>
      </c>
      <c r="B83" s="139"/>
      <c r="C83" s="139"/>
      <c r="D83" s="89"/>
      <c r="E83" s="24"/>
      <c r="F83" s="24"/>
      <c r="G83" s="90"/>
      <c r="H83" s="27"/>
      <c r="I83" s="91"/>
      <c r="J83" s="91"/>
      <c r="K83" s="27"/>
      <c r="L83" s="30"/>
      <c r="M83" s="91"/>
      <c r="N83" s="27"/>
      <c r="O83" s="30"/>
      <c r="P83" s="91"/>
      <c r="Q83" s="142"/>
      <c r="R83" s="30"/>
      <c r="S83" s="91"/>
    </row>
    <row r="84" spans="1:19" ht="17.25" thickBot="1" x14ac:dyDescent="0.35">
      <c r="A84" s="92"/>
      <c r="B84" s="93"/>
      <c r="C84" s="94"/>
      <c r="D84" s="89"/>
      <c r="E84" s="24"/>
      <c r="F84" s="24"/>
      <c r="G84" s="90"/>
      <c r="H84" s="27"/>
      <c r="I84" s="91"/>
      <c r="J84" s="91"/>
      <c r="K84" s="27"/>
      <c r="L84" s="30"/>
      <c r="M84" s="91"/>
      <c r="N84" s="27"/>
      <c r="O84" s="30"/>
      <c r="P84" s="91"/>
      <c r="Q84" s="142"/>
      <c r="R84" s="30"/>
      <c r="S84" s="91"/>
    </row>
    <row r="85" spans="1:19" ht="15" x14ac:dyDescent="0.25">
      <c r="A85" s="36"/>
      <c r="B85" s="37" t="s">
        <v>29</v>
      </c>
      <c r="C85" s="38" t="s">
        <v>30</v>
      </c>
      <c r="D85" s="39"/>
      <c r="E85" s="40"/>
      <c r="F85" s="41" t="s">
        <v>31</v>
      </c>
      <c r="G85" s="38" t="s">
        <v>32</v>
      </c>
      <c r="H85" s="39"/>
      <c r="I85" s="40"/>
      <c r="J85" s="41" t="s">
        <v>33</v>
      </c>
      <c r="K85" s="39"/>
      <c r="L85" s="42"/>
      <c r="M85" s="41" t="s">
        <v>34</v>
      </c>
      <c r="N85" s="39"/>
      <c r="O85" s="42"/>
      <c r="P85" s="41" t="s">
        <v>35</v>
      </c>
      <c r="Q85" s="39"/>
      <c r="R85" s="148"/>
      <c r="S85" s="41" t="s">
        <v>677</v>
      </c>
    </row>
    <row r="86" spans="1:19" ht="15" x14ac:dyDescent="0.25">
      <c r="A86" s="44"/>
      <c r="B86" s="45"/>
      <c r="C86" s="46" t="s">
        <v>36</v>
      </c>
      <c r="D86" s="47"/>
      <c r="E86" s="48"/>
      <c r="F86" s="49" t="s">
        <v>37</v>
      </c>
      <c r="G86" s="46" t="s">
        <v>36</v>
      </c>
      <c r="H86" s="47"/>
      <c r="I86" s="48"/>
      <c r="J86" s="49" t="s">
        <v>39</v>
      </c>
      <c r="K86" s="47"/>
      <c r="L86" s="50"/>
      <c r="M86" s="49" t="s">
        <v>39</v>
      </c>
      <c r="N86" s="47"/>
      <c r="O86" s="50"/>
      <c r="P86" s="49" t="s">
        <v>39</v>
      </c>
      <c r="Q86" s="47"/>
      <c r="R86" s="149"/>
      <c r="S86" s="49" t="s">
        <v>37</v>
      </c>
    </row>
    <row r="87" spans="1:19" ht="45.75" thickBot="1" x14ac:dyDescent="0.3">
      <c r="A87" s="52"/>
      <c r="B87" s="53"/>
      <c r="C87" s="54" t="s">
        <v>40</v>
      </c>
      <c r="D87" s="55" t="s">
        <v>2</v>
      </c>
      <c r="E87" s="56" t="s">
        <v>41</v>
      </c>
      <c r="F87" s="57" t="s">
        <v>40</v>
      </c>
      <c r="G87" s="54" t="s">
        <v>40</v>
      </c>
      <c r="H87" s="55" t="s">
        <v>2</v>
      </c>
      <c r="I87" s="56" t="s">
        <v>41</v>
      </c>
      <c r="J87" s="57" t="s">
        <v>40</v>
      </c>
      <c r="K87" s="55" t="s">
        <v>2</v>
      </c>
      <c r="L87" s="58" t="s">
        <v>41</v>
      </c>
      <c r="M87" s="57" t="s">
        <v>40</v>
      </c>
      <c r="N87" s="55" t="s">
        <v>2</v>
      </c>
      <c r="O87" s="58" t="s">
        <v>41</v>
      </c>
      <c r="P87" s="57" t="s">
        <v>40</v>
      </c>
      <c r="Q87" s="55" t="s">
        <v>2</v>
      </c>
      <c r="R87" s="150" t="s">
        <v>41</v>
      </c>
      <c r="S87" s="57" t="s">
        <v>40</v>
      </c>
    </row>
    <row r="88" spans="1:19" ht="16.5" x14ac:dyDescent="0.3">
      <c r="A88" s="83" t="s">
        <v>96</v>
      </c>
      <c r="B88" s="66" t="s">
        <v>97</v>
      </c>
      <c r="C88" s="65"/>
      <c r="D88" s="62"/>
      <c r="E88" s="12"/>
      <c r="F88" s="20"/>
      <c r="G88" s="68"/>
      <c r="H88" s="14"/>
      <c r="I88" s="16"/>
      <c r="J88" s="16"/>
      <c r="K88" s="14"/>
      <c r="L88" s="17"/>
      <c r="M88" s="16"/>
      <c r="N88" s="14"/>
      <c r="O88" s="17"/>
      <c r="P88" s="16"/>
      <c r="Q88" s="144"/>
      <c r="R88" s="17"/>
      <c r="S88" s="16"/>
    </row>
    <row r="89" spans="1:19" ht="16.5" x14ac:dyDescent="0.3">
      <c r="A89" s="83"/>
      <c r="B89" s="66" t="s">
        <v>98</v>
      </c>
      <c r="C89" s="65"/>
      <c r="D89" s="62"/>
      <c r="E89" s="12"/>
      <c r="F89" s="20"/>
      <c r="G89" s="68"/>
      <c r="H89" s="14"/>
      <c r="I89" s="16"/>
      <c r="J89" s="16"/>
      <c r="K89" s="14"/>
      <c r="L89" s="17"/>
      <c r="M89" s="16"/>
      <c r="N89" s="14"/>
      <c r="O89" s="17"/>
      <c r="P89" s="16"/>
      <c r="Q89" s="144"/>
      <c r="R89" s="17"/>
      <c r="S89" s="16"/>
    </row>
    <row r="90" spans="1:19" ht="16.5" x14ac:dyDescent="0.3">
      <c r="A90" s="83"/>
      <c r="B90" s="95" t="s">
        <v>99</v>
      </c>
      <c r="C90" s="65">
        <v>1382.9107774569341</v>
      </c>
      <c r="D90" s="62">
        <v>7.0000000000000007E-2</v>
      </c>
      <c r="E90" s="12">
        <f>C90*D90</f>
        <v>96.803754421985388</v>
      </c>
      <c r="F90" s="20">
        <f>C90+E90</f>
        <v>1479.7145318789194</v>
      </c>
      <c r="G90" s="68">
        <f>F90</f>
        <v>1479.7145318789194</v>
      </c>
      <c r="H90" s="14">
        <v>7.2999999999999995E-2</v>
      </c>
      <c r="I90" s="16">
        <f>G90*H90</f>
        <v>108.0191608271611</v>
      </c>
      <c r="J90" s="16">
        <f>G90+I90</f>
        <v>1587.7336927060805</v>
      </c>
      <c r="K90" s="14">
        <v>0.122</v>
      </c>
      <c r="L90" s="17">
        <f>J90*K90</f>
        <v>193.70351051014183</v>
      </c>
      <c r="M90" s="16">
        <f>J90+L90</f>
        <v>1781.4372032162223</v>
      </c>
      <c r="N90" s="14">
        <v>7.6399999999999996E-2</v>
      </c>
      <c r="O90" s="17">
        <f>M90*N90</f>
        <v>136.10180232571938</v>
      </c>
      <c r="P90" s="16">
        <f>M90+O90</f>
        <v>1917.5390055419416</v>
      </c>
      <c r="Q90" s="144">
        <v>1.8800000000000001E-2</v>
      </c>
      <c r="R90" s="17">
        <f>P90*Q90</f>
        <v>36.049733304188507</v>
      </c>
      <c r="S90" s="16">
        <f>P90+R90</f>
        <v>1953.5887388461301</v>
      </c>
    </row>
    <row r="91" spans="1:19" ht="16.5" x14ac:dyDescent="0.3">
      <c r="A91" s="83"/>
      <c r="B91" s="66"/>
      <c r="C91" s="65"/>
      <c r="D91" s="62"/>
      <c r="E91" s="12"/>
      <c r="F91" s="20"/>
      <c r="G91" s="68"/>
      <c r="H91" s="14"/>
      <c r="I91" s="16"/>
      <c r="J91" s="16"/>
      <c r="K91" s="14"/>
      <c r="L91" s="17"/>
      <c r="M91" s="16"/>
      <c r="N91" s="14"/>
      <c r="O91" s="17"/>
      <c r="P91" s="16"/>
      <c r="Q91" s="144"/>
      <c r="R91" s="17"/>
      <c r="S91" s="16"/>
    </row>
    <row r="92" spans="1:19" ht="16.5" x14ac:dyDescent="0.3">
      <c r="A92" s="83"/>
      <c r="B92" s="66" t="s">
        <v>100</v>
      </c>
      <c r="C92" s="65"/>
      <c r="D92" s="62"/>
      <c r="E92" s="12"/>
      <c r="F92" s="20"/>
      <c r="G92" s="68"/>
      <c r="H92" s="14"/>
      <c r="I92" s="16"/>
      <c r="J92" s="16"/>
      <c r="K92" s="14"/>
      <c r="L92" s="17"/>
      <c r="M92" s="16"/>
      <c r="N92" s="14"/>
      <c r="O92" s="17"/>
      <c r="P92" s="16"/>
      <c r="Q92" s="144"/>
      <c r="R92" s="17"/>
      <c r="S92" s="16"/>
    </row>
    <row r="93" spans="1:19" ht="16.5" x14ac:dyDescent="0.3">
      <c r="A93" s="83"/>
      <c r="B93" s="66" t="s">
        <v>101</v>
      </c>
      <c r="C93" s="65"/>
      <c r="D93" s="62"/>
      <c r="E93" s="12"/>
      <c r="F93" s="20"/>
      <c r="G93" s="68"/>
      <c r="H93" s="14"/>
      <c r="I93" s="16"/>
      <c r="J93" s="16"/>
      <c r="K93" s="14"/>
      <c r="L93" s="17"/>
      <c r="M93" s="16"/>
      <c r="N93" s="14"/>
      <c r="O93" s="17"/>
      <c r="P93" s="16"/>
      <c r="Q93" s="144"/>
      <c r="R93" s="17"/>
      <c r="S93" s="16"/>
    </row>
    <row r="94" spans="1:19" ht="16.5" x14ac:dyDescent="0.3">
      <c r="A94" s="83"/>
      <c r="B94" s="66" t="s">
        <v>102</v>
      </c>
      <c r="C94" s="65"/>
      <c r="D94" s="62"/>
      <c r="E94" s="12"/>
      <c r="F94" s="20"/>
      <c r="G94" s="68"/>
      <c r="H94" s="14"/>
      <c r="I94" s="16"/>
      <c r="J94" s="16"/>
      <c r="K94" s="14"/>
      <c r="L94" s="17"/>
      <c r="M94" s="16"/>
      <c r="N94" s="14"/>
      <c r="O94" s="17"/>
      <c r="P94" s="16"/>
      <c r="Q94" s="144"/>
      <c r="R94" s="17"/>
      <c r="S94" s="16"/>
    </row>
    <row r="95" spans="1:19" ht="16.5" x14ac:dyDescent="0.3">
      <c r="A95" s="83"/>
      <c r="B95" s="66"/>
      <c r="C95" s="65"/>
      <c r="D95" s="62"/>
      <c r="E95" s="12"/>
      <c r="F95" s="20"/>
      <c r="G95" s="68"/>
      <c r="H95" s="14"/>
      <c r="I95" s="16"/>
      <c r="J95" s="16"/>
      <c r="K95" s="14"/>
      <c r="L95" s="17"/>
      <c r="M95" s="16"/>
      <c r="N95" s="14"/>
      <c r="O95" s="17"/>
      <c r="P95" s="16"/>
      <c r="Q95" s="144"/>
      <c r="R95" s="17"/>
      <c r="S95" s="16"/>
    </row>
    <row r="96" spans="1:19" ht="16.5" x14ac:dyDescent="0.3">
      <c r="A96" s="96" t="s">
        <v>103</v>
      </c>
      <c r="B96" s="60" t="s">
        <v>104</v>
      </c>
      <c r="C96" s="65"/>
      <c r="D96" s="62"/>
      <c r="E96" s="12"/>
      <c r="F96" s="20"/>
      <c r="G96" s="68"/>
      <c r="H96" s="14"/>
      <c r="I96" s="16"/>
      <c r="J96" s="16"/>
      <c r="K96" s="14"/>
      <c r="L96" s="17"/>
      <c r="M96" s="16"/>
      <c r="N96" s="14"/>
      <c r="O96" s="17"/>
      <c r="P96" s="16"/>
      <c r="Q96" s="144"/>
      <c r="R96" s="17"/>
      <c r="S96" s="16"/>
    </row>
    <row r="97" spans="1:19" ht="16.5" x14ac:dyDescent="0.3">
      <c r="A97" s="97"/>
      <c r="B97" s="60"/>
      <c r="C97" s="65"/>
      <c r="D97" s="62"/>
      <c r="E97" s="12"/>
      <c r="F97" s="20"/>
      <c r="G97" s="68"/>
      <c r="H97" s="14"/>
      <c r="I97" s="16"/>
      <c r="J97" s="16"/>
      <c r="K97" s="14"/>
      <c r="L97" s="17"/>
      <c r="M97" s="16"/>
      <c r="N97" s="14"/>
      <c r="O97" s="17"/>
      <c r="P97" s="16"/>
      <c r="Q97" s="144"/>
      <c r="R97" s="17"/>
      <c r="S97" s="16"/>
    </row>
    <row r="98" spans="1:19" ht="16.5" x14ac:dyDescent="0.3">
      <c r="A98" s="22"/>
      <c r="B98" s="66" t="s">
        <v>105</v>
      </c>
      <c r="C98" s="65">
        <v>1635.17</v>
      </c>
      <c r="D98" s="62">
        <v>7.0000000000000007E-2</v>
      </c>
      <c r="E98" s="12">
        <f>C98*D98</f>
        <v>114.46190000000001</v>
      </c>
      <c r="F98" s="20">
        <f>C98+E98</f>
        <v>1749.6319000000001</v>
      </c>
      <c r="G98" s="68">
        <f>F98</f>
        <v>1749.6319000000001</v>
      </c>
      <c r="H98" s="14">
        <v>7.2999999999999995E-2</v>
      </c>
      <c r="I98" s="16">
        <f>G98*H98</f>
        <v>127.7231287</v>
      </c>
      <c r="J98" s="16">
        <f>G98+I98</f>
        <v>1877.3550287</v>
      </c>
      <c r="K98" s="14">
        <v>0.122</v>
      </c>
      <c r="L98" s="17">
        <f>J98*K98</f>
        <v>229.03731350140001</v>
      </c>
      <c r="M98" s="16">
        <f>J98+L98</f>
        <v>2106.3923422014</v>
      </c>
      <c r="N98" s="14">
        <v>7.6399999999999996E-2</v>
      </c>
      <c r="O98" s="17">
        <f>M98*N98</f>
        <v>160.92837494418694</v>
      </c>
      <c r="P98" s="16">
        <f>M98+O98</f>
        <v>2267.320717145587</v>
      </c>
      <c r="Q98" s="144">
        <v>1.8800000000000001E-2</v>
      </c>
      <c r="R98" s="17">
        <f>P98*Q98</f>
        <v>42.62562948233704</v>
      </c>
      <c r="S98" s="16">
        <f>P98+R98</f>
        <v>2309.946346627924</v>
      </c>
    </row>
    <row r="99" spans="1:19" ht="16.5" x14ac:dyDescent="0.3">
      <c r="A99" s="83"/>
      <c r="B99" s="66" t="s">
        <v>684</v>
      </c>
      <c r="C99" s="71">
        <v>0.47739999999999999</v>
      </c>
      <c r="D99" s="62">
        <v>0.14255000000000001</v>
      </c>
      <c r="E99" s="72">
        <f>C99*D99</f>
        <v>6.8053370000000002E-2</v>
      </c>
      <c r="F99" s="73">
        <f>C99+E99</f>
        <v>0.54545336999999994</v>
      </c>
      <c r="G99" s="68">
        <f>F99</f>
        <v>0.54545336999999994</v>
      </c>
      <c r="H99" s="14">
        <v>7.2999999999999995E-2</v>
      </c>
      <c r="I99" s="16">
        <f>G99*H99</f>
        <v>3.9818096009999991E-2</v>
      </c>
      <c r="J99" s="16">
        <v>0.58530000000000004</v>
      </c>
      <c r="K99" s="14">
        <v>0.122</v>
      </c>
      <c r="L99" s="17">
        <f>J99*K99</f>
        <v>7.1406600000000001E-2</v>
      </c>
      <c r="M99" s="18">
        <f>J99+L99</f>
        <v>0.65670660000000003</v>
      </c>
      <c r="N99" s="14">
        <v>7.6399999999999996E-2</v>
      </c>
      <c r="O99" s="17">
        <f>M99*N99</f>
        <v>5.0172384239999999E-2</v>
      </c>
      <c r="P99" s="18">
        <f>M99+O99</f>
        <v>0.70687898424000006</v>
      </c>
      <c r="Q99" s="144">
        <v>1.8800000000000001E-2</v>
      </c>
      <c r="R99" s="17">
        <f>P99*Q99</f>
        <v>1.3289324903712001E-2</v>
      </c>
      <c r="S99" s="18">
        <f>P99+R99</f>
        <v>0.7201683091437121</v>
      </c>
    </row>
    <row r="100" spans="1:19" ht="16.5" x14ac:dyDescent="0.3">
      <c r="A100" s="83"/>
      <c r="B100" s="66" t="s">
        <v>685</v>
      </c>
      <c r="C100" s="65">
        <v>139.82</v>
      </c>
      <c r="D100" s="62">
        <v>2.2800000000000001E-2</v>
      </c>
      <c r="E100" s="12">
        <f>C100*D100</f>
        <v>3.1878959999999998</v>
      </c>
      <c r="F100" s="20">
        <v>143</v>
      </c>
      <c r="G100" s="68">
        <f>F100</f>
        <v>143</v>
      </c>
      <c r="H100" s="14">
        <v>7.2999999999999995E-2</v>
      </c>
      <c r="I100" s="16">
        <f>G100*H100</f>
        <v>10.439</v>
      </c>
      <c r="J100" s="16">
        <f>G100+I100</f>
        <v>153.43899999999999</v>
      </c>
      <c r="K100" s="14">
        <v>0.122</v>
      </c>
      <c r="L100" s="17">
        <f>J100*K100</f>
        <v>18.719557999999999</v>
      </c>
      <c r="M100" s="16">
        <f>J100+L100</f>
        <v>172.158558</v>
      </c>
      <c r="N100" s="14">
        <v>7.6399999999999996E-2</v>
      </c>
      <c r="O100" s="17">
        <f>M100*N100</f>
        <v>13.152913831199999</v>
      </c>
      <c r="P100" s="16">
        <f>M100+O100</f>
        <v>185.31147183120001</v>
      </c>
      <c r="Q100" s="144">
        <v>1.8800000000000001E-2</v>
      </c>
      <c r="R100" s="17">
        <f>P100*Q100</f>
        <v>3.4838556704265602</v>
      </c>
      <c r="S100" s="16">
        <f>P100+R100</f>
        <v>188.79532750162656</v>
      </c>
    </row>
    <row r="101" spans="1:19" ht="16.5" x14ac:dyDescent="0.3">
      <c r="A101" s="83"/>
      <c r="B101" s="66" t="s">
        <v>106</v>
      </c>
      <c r="C101" s="65"/>
      <c r="D101" s="62"/>
      <c r="E101" s="12"/>
      <c r="F101" s="20"/>
      <c r="G101" s="68"/>
      <c r="H101" s="14"/>
      <c r="I101" s="16"/>
      <c r="J101" s="16"/>
      <c r="K101" s="14"/>
      <c r="L101" s="17"/>
      <c r="M101" s="16"/>
      <c r="N101" s="14"/>
      <c r="O101" s="17"/>
      <c r="P101" s="16"/>
      <c r="Q101" s="144"/>
      <c r="R101" s="17"/>
      <c r="S101" s="16"/>
    </row>
    <row r="102" spans="1:19" ht="16.5" x14ac:dyDescent="0.3">
      <c r="A102" s="83"/>
      <c r="B102" s="66" t="s">
        <v>107</v>
      </c>
      <c r="C102" s="65"/>
      <c r="D102" s="62"/>
      <c r="E102" s="12"/>
      <c r="F102" s="20"/>
      <c r="G102" s="68"/>
      <c r="H102" s="14"/>
      <c r="I102" s="16"/>
      <c r="J102" s="16"/>
      <c r="K102" s="14"/>
      <c r="L102" s="17"/>
      <c r="M102" s="16"/>
      <c r="N102" s="14"/>
      <c r="O102" s="17"/>
      <c r="P102" s="16"/>
      <c r="Q102" s="144"/>
      <c r="R102" s="17"/>
      <c r="S102" s="16"/>
    </row>
    <row r="103" spans="1:19" ht="16.5" x14ac:dyDescent="0.3">
      <c r="A103" s="83"/>
      <c r="B103" s="66"/>
      <c r="C103" s="65"/>
      <c r="D103" s="62"/>
      <c r="E103" s="12"/>
      <c r="F103" s="20"/>
      <c r="G103" s="68"/>
      <c r="H103" s="14"/>
      <c r="I103" s="16"/>
      <c r="J103" s="16"/>
      <c r="K103" s="14"/>
      <c r="L103" s="17"/>
      <c r="M103" s="16"/>
      <c r="N103" s="14"/>
      <c r="O103" s="17"/>
      <c r="P103" s="16"/>
      <c r="Q103" s="144"/>
      <c r="R103" s="17"/>
      <c r="S103" s="16"/>
    </row>
    <row r="104" spans="1:19" ht="16.5" x14ac:dyDescent="0.3">
      <c r="A104" s="96" t="s">
        <v>108</v>
      </c>
      <c r="B104" s="60" t="s">
        <v>109</v>
      </c>
      <c r="C104" s="65"/>
      <c r="D104" s="62"/>
      <c r="E104" s="12"/>
      <c r="F104" s="20"/>
      <c r="G104" s="68"/>
      <c r="H104" s="14"/>
      <c r="I104" s="16"/>
      <c r="J104" s="16"/>
      <c r="K104" s="14"/>
      <c r="L104" s="17"/>
      <c r="M104" s="16"/>
      <c r="N104" s="14"/>
      <c r="O104" s="17"/>
      <c r="P104" s="16"/>
      <c r="Q104" s="144"/>
      <c r="R104" s="17"/>
      <c r="S104" s="16"/>
    </row>
    <row r="105" spans="1:19" ht="33" x14ac:dyDescent="0.3">
      <c r="A105" s="83"/>
      <c r="B105" s="98" t="s">
        <v>110</v>
      </c>
      <c r="C105" s="65"/>
      <c r="D105" s="62"/>
      <c r="E105" s="12"/>
      <c r="F105" s="20"/>
      <c r="G105" s="68"/>
      <c r="H105" s="14"/>
      <c r="I105" s="16"/>
      <c r="J105" s="16"/>
      <c r="K105" s="14"/>
      <c r="L105" s="17"/>
      <c r="M105" s="16"/>
      <c r="N105" s="14"/>
      <c r="O105" s="17"/>
      <c r="P105" s="16"/>
      <c r="Q105" s="144"/>
      <c r="R105" s="17"/>
      <c r="S105" s="16"/>
    </row>
    <row r="106" spans="1:19" ht="16.5" x14ac:dyDescent="0.3">
      <c r="A106" s="83"/>
      <c r="B106" s="66" t="s">
        <v>111</v>
      </c>
      <c r="C106" s="65"/>
      <c r="D106" s="62"/>
      <c r="E106" s="12"/>
      <c r="F106" s="20"/>
      <c r="G106" s="68"/>
      <c r="H106" s="14"/>
      <c r="I106" s="16"/>
      <c r="J106" s="16"/>
      <c r="K106" s="14"/>
      <c r="L106" s="17"/>
      <c r="M106" s="16"/>
      <c r="N106" s="14"/>
      <c r="O106" s="17"/>
      <c r="P106" s="16"/>
      <c r="Q106" s="144"/>
      <c r="R106" s="17"/>
      <c r="S106" s="16"/>
    </row>
    <row r="107" spans="1:19" ht="16.5" x14ac:dyDescent="0.3">
      <c r="A107" s="83"/>
      <c r="B107" s="66" t="s">
        <v>112</v>
      </c>
      <c r="C107" s="65"/>
      <c r="D107" s="62"/>
      <c r="E107" s="12"/>
      <c r="F107" s="20"/>
      <c r="G107" s="68"/>
      <c r="H107" s="14"/>
      <c r="I107" s="16"/>
      <c r="J107" s="16"/>
      <c r="K107" s="14"/>
      <c r="L107" s="17"/>
      <c r="M107" s="16"/>
      <c r="N107" s="14"/>
      <c r="O107" s="17"/>
      <c r="P107" s="16"/>
      <c r="Q107" s="144"/>
      <c r="R107" s="17"/>
      <c r="S107" s="16"/>
    </row>
    <row r="108" spans="1:19" ht="16.5" x14ac:dyDescent="0.3">
      <c r="A108" s="83"/>
      <c r="B108" s="66" t="s">
        <v>113</v>
      </c>
      <c r="C108" s="65"/>
      <c r="D108" s="62"/>
      <c r="E108" s="12"/>
      <c r="F108" s="20"/>
      <c r="G108" s="68"/>
      <c r="H108" s="14"/>
      <c r="I108" s="16"/>
      <c r="J108" s="16"/>
      <c r="K108" s="14"/>
      <c r="L108" s="17"/>
      <c r="M108" s="16"/>
      <c r="N108" s="14"/>
      <c r="O108" s="17"/>
      <c r="P108" s="16"/>
      <c r="Q108" s="144"/>
      <c r="R108" s="17"/>
      <c r="S108" s="16"/>
    </row>
    <row r="109" spans="1:19" ht="16.5" x14ac:dyDescent="0.3">
      <c r="A109" s="83"/>
      <c r="B109" s="66"/>
      <c r="C109" s="65"/>
      <c r="D109" s="62"/>
      <c r="E109" s="12"/>
      <c r="F109" s="20"/>
      <c r="G109" s="68"/>
      <c r="H109" s="14"/>
      <c r="I109" s="16"/>
      <c r="J109" s="16"/>
      <c r="K109" s="14"/>
      <c r="L109" s="17"/>
      <c r="M109" s="16"/>
      <c r="N109" s="14"/>
      <c r="O109" s="17"/>
      <c r="P109" s="16"/>
      <c r="Q109" s="144"/>
      <c r="R109" s="17"/>
      <c r="S109" s="16"/>
    </row>
    <row r="110" spans="1:19" ht="16.5" x14ac:dyDescent="0.3">
      <c r="A110" s="96"/>
      <c r="B110" s="66" t="s">
        <v>114</v>
      </c>
      <c r="C110" s="65">
        <v>1149.2899054649999</v>
      </c>
      <c r="D110" s="62">
        <v>7.0000000000000007E-2</v>
      </c>
      <c r="E110" s="12">
        <f>C110*D110</f>
        <v>80.450293382550001</v>
      </c>
      <c r="F110" s="20">
        <f>C110+E110</f>
        <v>1229.7401988475499</v>
      </c>
      <c r="G110" s="68">
        <f>F110</f>
        <v>1229.7401988475499</v>
      </c>
      <c r="H110" s="14">
        <v>7.2999999999999995E-2</v>
      </c>
      <c r="I110" s="16">
        <f>G110*H110</f>
        <v>89.771034515871136</v>
      </c>
      <c r="J110" s="16">
        <f>G110+I110</f>
        <v>1319.5112333634211</v>
      </c>
      <c r="K110" s="14">
        <v>0.122</v>
      </c>
      <c r="L110" s="17">
        <f>J110*K110</f>
        <v>160.98037047033736</v>
      </c>
      <c r="M110" s="16">
        <f>J110+L110</f>
        <v>1480.4916038337585</v>
      </c>
      <c r="N110" s="14">
        <v>7.6399999999999996E-2</v>
      </c>
      <c r="O110" s="17">
        <f>M110*N110</f>
        <v>113.10955853289914</v>
      </c>
      <c r="P110" s="16">
        <f>M110+O110</f>
        <v>1593.6011623666577</v>
      </c>
      <c r="Q110" s="144">
        <v>1.8800000000000001E-2</v>
      </c>
      <c r="R110" s="17">
        <f>P110*Q110</f>
        <v>29.959701852493165</v>
      </c>
      <c r="S110" s="16">
        <f>P110+R110</f>
        <v>1623.560864219151</v>
      </c>
    </row>
    <row r="111" spans="1:19" ht="16.5" x14ac:dyDescent="0.3">
      <c r="A111" s="83"/>
      <c r="B111" s="66" t="s">
        <v>115</v>
      </c>
      <c r="C111" s="65"/>
      <c r="D111" s="62"/>
      <c r="E111" s="12"/>
      <c r="F111" s="20"/>
      <c r="G111" s="68">
        <f>F111</f>
        <v>0</v>
      </c>
      <c r="H111" s="14"/>
      <c r="I111" s="16"/>
      <c r="J111" s="16"/>
      <c r="K111" s="14"/>
      <c r="L111" s="17"/>
      <c r="M111" s="16"/>
      <c r="N111" s="14"/>
      <c r="O111" s="17"/>
      <c r="P111" s="16"/>
      <c r="Q111" s="144"/>
      <c r="R111" s="17"/>
      <c r="S111" s="16"/>
    </row>
    <row r="112" spans="1:19" ht="16.5" x14ac:dyDescent="0.3">
      <c r="A112" s="83"/>
      <c r="B112" s="66" t="s">
        <v>116</v>
      </c>
      <c r="C112" s="65">
        <v>1725.9517681109999</v>
      </c>
      <c r="D112" s="62">
        <v>7.0000000000000007E-2</v>
      </c>
      <c r="E112" s="12">
        <f>C112*D112</f>
        <v>120.81662376777</v>
      </c>
      <c r="F112" s="20">
        <f>C112+E112</f>
        <v>1846.7683918787698</v>
      </c>
      <c r="G112" s="68">
        <f>F112</f>
        <v>1846.7683918787698</v>
      </c>
      <c r="H112" s="14">
        <v>7.2999999999999995E-2</v>
      </c>
      <c r="I112" s="16">
        <f>G112*H112</f>
        <v>134.81409260715017</v>
      </c>
      <c r="J112" s="16">
        <f>G112+I112</f>
        <v>1981.5824844859198</v>
      </c>
      <c r="K112" s="14">
        <v>0.122</v>
      </c>
      <c r="L112" s="17">
        <f>J112*K112</f>
        <v>241.75306310728223</v>
      </c>
      <c r="M112" s="16">
        <f>J112+L112</f>
        <v>2223.3355475932021</v>
      </c>
      <c r="N112" s="14">
        <v>7.6399999999999996E-2</v>
      </c>
      <c r="O112" s="17">
        <f>M112*N112</f>
        <v>169.86283583612064</v>
      </c>
      <c r="P112" s="16">
        <f>M112+O112</f>
        <v>2393.1983834293228</v>
      </c>
      <c r="Q112" s="144">
        <v>1.8800000000000001E-2</v>
      </c>
      <c r="R112" s="17">
        <f>P112*Q112</f>
        <v>44.992129608471274</v>
      </c>
      <c r="S112" s="16">
        <f>P112+R112</f>
        <v>2438.1905130377941</v>
      </c>
    </row>
    <row r="113" spans="1:19" ht="16.5" x14ac:dyDescent="0.3">
      <c r="A113" s="83"/>
      <c r="B113" s="66"/>
      <c r="C113" s="65"/>
      <c r="D113" s="62"/>
      <c r="E113" s="12"/>
      <c r="F113" s="20"/>
      <c r="G113" s="68"/>
      <c r="H113" s="14"/>
      <c r="I113" s="16"/>
      <c r="J113" s="16"/>
      <c r="K113" s="14"/>
      <c r="L113" s="17"/>
      <c r="M113" s="16"/>
      <c r="N113" s="14"/>
      <c r="O113" s="17"/>
      <c r="P113" s="16"/>
      <c r="Q113" s="144"/>
      <c r="R113" s="17"/>
      <c r="S113" s="16"/>
    </row>
    <row r="114" spans="1:19" ht="16.5" x14ac:dyDescent="0.3">
      <c r="A114" s="83"/>
      <c r="B114" s="66"/>
      <c r="C114" s="65"/>
      <c r="D114" s="62"/>
      <c r="E114" s="12"/>
      <c r="F114" s="20"/>
      <c r="G114" s="68"/>
      <c r="H114" s="14"/>
      <c r="I114" s="16"/>
      <c r="J114" s="16"/>
      <c r="K114" s="14"/>
      <c r="L114" s="17"/>
      <c r="M114" s="16"/>
      <c r="N114" s="14"/>
      <c r="O114" s="17"/>
      <c r="P114" s="16"/>
      <c r="Q114" s="144"/>
      <c r="R114" s="17"/>
      <c r="S114" s="16"/>
    </row>
    <row r="115" spans="1:19" ht="16.5" x14ac:dyDescent="0.3">
      <c r="A115" s="96" t="s">
        <v>117</v>
      </c>
      <c r="B115" s="99" t="s">
        <v>118</v>
      </c>
      <c r="C115" s="65"/>
      <c r="D115" s="62"/>
      <c r="E115" s="12"/>
      <c r="F115" s="20"/>
      <c r="G115" s="68"/>
      <c r="H115" s="14"/>
      <c r="I115" s="16"/>
      <c r="J115" s="16"/>
      <c r="K115" s="14"/>
      <c r="L115" s="17"/>
      <c r="M115" s="16"/>
      <c r="N115" s="14"/>
      <c r="O115" s="17"/>
      <c r="P115" s="16"/>
      <c r="Q115" s="144"/>
      <c r="R115" s="17"/>
      <c r="S115" s="16"/>
    </row>
    <row r="116" spans="1:19" ht="16.5" x14ac:dyDescent="0.3">
      <c r="A116" s="83"/>
      <c r="B116" s="95" t="s">
        <v>119</v>
      </c>
      <c r="C116" s="65"/>
      <c r="D116" s="62"/>
      <c r="E116" s="12"/>
      <c r="F116" s="20"/>
      <c r="G116" s="68"/>
      <c r="H116" s="14"/>
      <c r="I116" s="16"/>
      <c r="J116" s="16"/>
      <c r="K116" s="14"/>
      <c r="L116" s="17"/>
      <c r="M116" s="16"/>
      <c r="N116" s="14"/>
      <c r="O116" s="17"/>
      <c r="P116" s="16"/>
      <c r="Q116" s="144"/>
      <c r="R116" s="17"/>
      <c r="S116" s="16"/>
    </row>
    <row r="117" spans="1:19" ht="16.5" x14ac:dyDescent="0.3">
      <c r="A117" s="83"/>
      <c r="B117" s="95" t="s">
        <v>120</v>
      </c>
      <c r="C117" s="65"/>
      <c r="D117" s="62"/>
      <c r="E117" s="12"/>
      <c r="F117" s="20"/>
      <c r="G117" s="68"/>
      <c r="H117" s="14"/>
      <c r="I117" s="16"/>
      <c r="J117" s="16"/>
      <c r="K117" s="14"/>
      <c r="L117" s="17"/>
      <c r="M117" s="16"/>
      <c r="N117" s="14"/>
      <c r="O117" s="17"/>
      <c r="P117" s="16"/>
      <c r="Q117" s="144"/>
      <c r="R117" s="17"/>
      <c r="S117" s="16"/>
    </row>
    <row r="118" spans="1:19" ht="16.5" x14ac:dyDescent="0.3">
      <c r="A118" s="83"/>
      <c r="B118" s="66" t="s">
        <v>121</v>
      </c>
      <c r="C118" s="65">
        <v>1525.5135615600002</v>
      </c>
      <c r="D118" s="62">
        <v>7.0000000000000007E-2</v>
      </c>
      <c r="E118" s="12">
        <f>C118*D118</f>
        <v>106.78594930920002</v>
      </c>
      <c r="F118" s="20">
        <f>C118+E118</f>
        <v>1632.2995108692003</v>
      </c>
      <c r="G118" s="68">
        <f>F118</f>
        <v>1632.2995108692003</v>
      </c>
      <c r="H118" s="14">
        <v>7.2999999999999995E-2</v>
      </c>
      <c r="I118" s="16">
        <f>G118*H118</f>
        <v>119.15786429345161</v>
      </c>
      <c r="J118" s="16">
        <f>G118+I118</f>
        <v>1751.4573751626519</v>
      </c>
      <c r="K118" s="14">
        <v>0.122</v>
      </c>
      <c r="L118" s="17">
        <f>J118*K118</f>
        <v>213.67779976984355</v>
      </c>
      <c r="M118" s="16">
        <f>J118+L118</f>
        <v>1965.1351749324954</v>
      </c>
      <c r="N118" s="14">
        <v>7.6399999999999996E-2</v>
      </c>
      <c r="O118" s="17">
        <f>M118*N118</f>
        <v>150.13632736484263</v>
      </c>
      <c r="P118" s="16">
        <f>M118+O118</f>
        <v>2115.271502297338</v>
      </c>
      <c r="Q118" s="144">
        <v>1.8800000000000001E-2</v>
      </c>
      <c r="R118" s="17">
        <f>P118*Q118</f>
        <v>39.767104243189955</v>
      </c>
      <c r="S118" s="16">
        <f>P118+R118</f>
        <v>2155.0386065405278</v>
      </c>
    </row>
    <row r="119" spans="1:19" ht="16.5" x14ac:dyDescent="0.3">
      <c r="A119" s="83"/>
      <c r="B119" s="66" t="s">
        <v>122</v>
      </c>
      <c r="C119" s="65"/>
      <c r="D119" s="62"/>
      <c r="E119" s="12"/>
      <c r="F119" s="20"/>
      <c r="G119" s="68"/>
      <c r="H119" s="14"/>
      <c r="I119" s="16"/>
      <c r="J119" s="16"/>
      <c r="K119" s="14"/>
      <c r="L119" s="17"/>
      <c r="M119" s="16"/>
      <c r="N119" s="14"/>
      <c r="O119" s="17"/>
      <c r="P119" s="16"/>
      <c r="Q119" s="144"/>
      <c r="R119" s="17"/>
      <c r="S119" s="16"/>
    </row>
    <row r="120" spans="1:19" ht="16.5" x14ac:dyDescent="0.3">
      <c r="A120" s="83"/>
      <c r="B120" s="66" t="s">
        <v>123</v>
      </c>
      <c r="C120" s="65"/>
      <c r="D120" s="62"/>
      <c r="E120" s="12"/>
      <c r="F120" s="20"/>
      <c r="G120" s="68"/>
      <c r="H120" s="14"/>
      <c r="I120" s="16"/>
      <c r="J120" s="16"/>
      <c r="K120" s="14"/>
      <c r="L120" s="17"/>
      <c r="M120" s="16"/>
      <c r="N120" s="14"/>
      <c r="O120" s="17"/>
      <c r="P120" s="16"/>
      <c r="Q120" s="144"/>
      <c r="R120" s="17"/>
      <c r="S120" s="16"/>
    </row>
    <row r="121" spans="1:19" ht="16.5" x14ac:dyDescent="0.3">
      <c r="A121" s="83"/>
      <c r="B121" s="66" t="s">
        <v>124</v>
      </c>
      <c r="C121" s="65">
        <v>1525.5135615600002</v>
      </c>
      <c r="D121" s="62">
        <v>7.0000000000000007E-2</v>
      </c>
      <c r="E121" s="12">
        <f>C121*D121</f>
        <v>106.78594930920002</v>
      </c>
      <c r="F121" s="20">
        <f>C121+E121</f>
        <v>1632.2995108692003</v>
      </c>
      <c r="G121" s="68">
        <f>F121</f>
        <v>1632.2995108692003</v>
      </c>
      <c r="H121" s="14">
        <v>7.2999999999999995E-2</v>
      </c>
      <c r="I121" s="16">
        <f>G121*H121</f>
        <v>119.15786429345161</v>
      </c>
      <c r="J121" s="16">
        <f>G121+I121</f>
        <v>1751.4573751626519</v>
      </c>
      <c r="K121" s="14">
        <v>0.122</v>
      </c>
      <c r="L121" s="17">
        <f>J121*K121</f>
        <v>213.67779976984355</v>
      </c>
      <c r="M121" s="16">
        <f>J121+L121</f>
        <v>1965.1351749324954</v>
      </c>
      <c r="N121" s="14">
        <v>7.6399999999999996E-2</v>
      </c>
      <c r="O121" s="17">
        <f>M121*N121</f>
        <v>150.13632736484263</v>
      </c>
      <c r="P121" s="16">
        <f>M121+O121</f>
        <v>2115.271502297338</v>
      </c>
      <c r="Q121" s="144">
        <v>1.8800000000000001E-2</v>
      </c>
      <c r="R121" s="17">
        <f>P121*Q121</f>
        <v>39.767104243189955</v>
      </c>
      <c r="S121" s="16">
        <f>P121+R121</f>
        <v>2155.0386065405278</v>
      </c>
    </row>
    <row r="122" spans="1:19" ht="16.5" x14ac:dyDescent="0.3">
      <c r="A122" s="83"/>
      <c r="B122" s="66" t="s">
        <v>125</v>
      </c>
      <c r="C122" s="65"/>
      <c r="D122" s="62"/>
      <c r="E122" s="12"/>
      <c r="F122" s="20"/>
      <c r="G122" s="68"/>
      <c r="H122" s="14"/>
      <c r="I122" s="16"/>
      <c r="J122" s="16"/>
      <c r="K122" s="14"/>
      <c r="L122" s="17"/>
      <c r="M122" s="16"/>
      <c r="N122" s="14"/>
      <c r="O122" s="17"/>
      <c r="P122" s="16"/>
      <c r="Q122" s="144"/>
      <c r="R122" s="17"/>
      <c r="S122" s="16"/>
    </row>
    <row r="123" spans="1:19" ht="16.5" x14ac:dyDescent="0.3">
      <c r="A123" s="83"/>
      <c r="B123" s="66" t="s">
        <v>126</v>
      </c>
      <c r="C123" s="65"/>
      <c r="D123" s="62"/>
      <c r="E123" s="12"/>
      <c r="F123" s="20"/>
      <c r="G123" s="68"/>
      <c r="H123" s="14"/>
      <c r="I123" s="16"/>
      <c r="J123" s="16"/>
      <c r="K123" s="14"/>
      <c r="L123" s="17"/>
      <c r="M123" s="16"/>
      <c r="N123" s="14"/>
      <c r="O123" s="17"/>
      <c r="P123" s="16"/>
      <c r="Q123" s="144"/>
      <c r="R123" s="17"/>
      <c r="S123" s="16"/>
    </row>
    <row r="124" spans="1:19" ht="16.5" x14ac:dyDescent="0.3">
      <c r="A124" s="83"/>
      <c r="B124" s="66" t="s">
        <v>127</v>
      </c>
      <c r="C124" s="65"/>
      <c r="D124" s="62"/>
      <c r="E124" s="12"/>
      <c r="F124" s="20"/>
      <c r="G124" s="68"/>
      <c r="H124" s="14"/>
      <c r="I124" s="16"/>
      <c r="J124" s="16"/>
      <c r="K124" s="14"/>
      <c r="L124" s="17"/>
      <c r="M124" s="16"/>
      <c r="N124" s="14"/>
      <c r="O124" s="17"/>
      <c r="P124" s="16"/>
      <c r="Q124" s="144"/>
      <c r="R124" s="17"/>
      <c r="S124" s="16"/>
    </row>
    <row r="125" spans="1:19" ht="16.5" x14ac:dyDescent="0.3">
      <c r="A125" s="83"/>
      <c r="B125" s="66" t="s">
        <v>612</v>
      </c>
      <c r="C125" s="65"/>
      <c r="D125" s="62"/>
      <c r="E125" s="12"/>
      <c r="F125" s="20"/>
      <c r="G125" s="68"/>
      <c r="H125" s="14"/>
      <c r="I125" s="16"/>
      <c r="J125" s="16"/>
      <c r="K125" s="14"/>
      <c r="L125" s="17"/>
      <c r="M125" s="16"/>
      <c r="N125" s="14"/>
      <c r="O125" s="17"/>
      <c r="P125" s="16"/>
      <c r="Q125" s="144"/>
      <c r="R125" s="17"/>
      <c r="S125" s="16"/>
    </row>
    <row r="126" spans="1:19" ht="16.5" x14ac:dyDescent="0.3">
      <c r="A126" s="83"/>
      <c r="B126" s="66" t="s">
        <v>128</v>
      </c>
      <c r="C126" s="65"/>
      <c r="D126" s="62"/>
      <c r="E126" s="12"/>
      <c r="F126" s="20"/>
      <c r="G126" s="68"/>
      <c r="H126" s="14"/>
      <c r="I126" s="16"/>
      <c r="J126" s="16"/>
      <c r="K126" s="14"/>
      <c r="L126" s="17"/>
      <c r="M126" s="16"/>
      <c r="N126" s="14"/>
      <c r="O126" s="17"/>
      <c r="P126" s="16"/>
      <c r="Q126" s="144"/>
      <c r="R126" s="17"/>
      <c r="S126" s="16"/>
    </row>
    <row r="127" spans="1:19" ht="16.5" x14ac:dyDescent="0.3">
      <c r="A127" s="83"/>
      <c r="B127" s="66" t="s">
        <v>129</v>
      </c>
      <c r="C127" s="65"/>
      <c r="D127" s="62"/>
      <c r="E127" s="12"/>
      <c r="F127" s="20"/>
      <c r="G127" s="68"/>
      <c r="H127" s="14"/>
      <c r="I127" s="16"/>
      <c r="J127" s="16"/>
      <c r="K127" s="14"/>
      <c r="L127" s="17"/>
      <c r="M127" s="16"/>
      <c r="N127" s="14"/>
      <c r="O127" s="17"/>
      <c r="P127" s="16"/>
      <c r="Q127" s="144"/>
      <c r="R127" s="17"/>
      <c r="S127" s="16"/>
    </row>
    <row r="128" spans="1:19" ht="16.5" x14ac:dyDescent="0.3">
      <c r="A128" s="83"/>
      <c r="B128" s="66" t="s">
        <v>686</v>
      </c>
      <c r="C128" s="65"/>
      <c r="D128" s="62"/>
      <c r="E128" s="12"/>
      <c r="F128" s="20"/>
      <c r="G128" s="68"/>
      <c r="H128" s="14"/>
      <c r="I128" s="16"/>
      <c r="J128" s="16"/>
      <c r="K128" s="14"/>
      <c r="L128" s="17"/>
      <c r="M128" s="16"/>
      <c r="N128" s="14"/>
      <c r="O128" s="17"/>
      <c r="P128" s="16"/>
      <c r="Q128" s="144"/>
      <c r="R128" s="17"/>
      <c r="S128" s="16"/>
    </row>
    <row r="129" spans="1:19" ht="16.5" x14ac:dyDescent="0.3">
      <c r="A129" s="101"/>
      <c r="B129" s="64" t="s">
        <v>130</v>
      </c>
      <c r="C129" s="65"/>
      <c r="D129" s="62"/>
      <c r="E129" s="12"/>
      <c r="F129" s="20"/>
      <c r="G129" s="68"/>
      <c r="H129" s="14"/>
      <c r="I129" s="16"/>
      <c r="J129" s="16"/>
      <c r="K129" s="14"/>
      <c r="L129" s="17"/>
      <c r="M129" s="16"/>
      <c r="N129" s="14"/>
      <c r="O129" s="17"/>
      <c r="P129" s="16"/>
      <c r="Q129" s="144"/>
      <c r="R129" s="17"/>
      <c r="S129" s="16"/>
    </row>
    <row r="130" spans="1:19" ht="16.5" x14ac:dyDescent="0.3">
      <c r="A130" s="101"/>
      <c r="B130" s="64" t="s">
        <v>620</v>
      </c>
      <c r="C130" s="65"/>
      <c r="D130" s="62"/>
      <c r="E130" s="12"/>
      <c r="F130" s="20"/>
      <c r="G130" s="68"/>
      <c r="H130" s="14"/>
      <c r="I130" s="16"/>
      <c r="J130" s="16"/>
      <c r="K130" s="14"/>
      <c r="L130" s="17"/>
      <c r="M130" s="16"/>
      <c r="N130" s="14"/>
      <c r="O130" s="17"/>
      <c r="P130" s="16">
        <v>88.4</v>
      </c>
      <c r="Q130" s="144">
        <v>1.8800000000000001E-2</v>
      </c>
      <c r="R130" s="17">
        <f>P130*Q130</f>
        <v>1.6619200000000001</v>
      </c>
      <c r="S130" s="16">
        <f>P130+R130</f>
        <v>90.061920000000001</v>
      </c>
    </row>
    <row r="131" spans="1:19" ht="16.5" x14ac:dyDescent="0.3">
      <c r="A131" s="101"/>
      <c r="B131" s="64" t="s">
        <v>689</v>
      </c>
      <c r="C131" s="65"/>
      <c r="D131" s="62"/>
      <c r="E131" s="12"/>
      <c r="F131" s="20"/>
      <c r="G131" s="68"/>
      <c r="H131" s="14"/>
      <c r="I131" s="16"/>
      <c r="J131" s="16"/>
      <c r="K131" s="14"/>
      <c r="L131" s="17"/>
      <c r="M131" s="16"/>
      <c r="N131" s="14"/>
      <c r="O131" s="17"/>
      <c r="P131" s="16">
        <v>53.5</v>
      </c>
      <c r="Q131" s="144">
        <v>1.8800000000000001E-2</v>
      </c>
      <c r="R131" s="17">
        <f t="shared" ref="R131:R132" si="0">P131*Q131</f>
        <v>1.0058</v>
      </c>
      <c r="S131" s="16">
        <f t="shared" ref="S131:S132" si="1">P131+R131</f>
        <v>54.505800000000001</v>
      </c>
    </row>
    <row r="132" spans="1:19" ht="16.5" x14ac:dyDescent="0.3">
      <c r="A132" s="101"/>
      <c r="B132" s="64" t="s">
        <v>622</v>
      </c>
      <c r="C132" s="65"/>
      <c r="D132" s="62"/>
      <c r="E132" s="12"/>
      <c r="F132" s="20"/>
      <c r="G132" s="68"/>
      <c r="H132" s="14"/>
      <c r="I132" s="16"/>
      <c r="J132" s="16"/>
      <c r="K132" s="14"/>
      <c r="L132" s="17"/>
      <c r="M132" s="16"/>
      <c r="N132" s="14"/>
      <c r="O132" s="17"/>
      <c r="P132" s="16">
        <v>38.5</v>
      </c>
      <c r="Q132" s="144">
        <v>1.8800000000000001E-2</v>
      </c>
      <c r="R132" s="17">
        <f t="shared" si="0"/>
        <v>0.7238</v>
      </c>
      <c r="S132" s="16">
        <f t="shared" si="1"/>
        <v>39.223799999999997</v>
      </c>
    </row>
    <row r="133" spans="1:19" ht="16.5" x14ac:dyDescent="0.3">
      <c r="A133" s="96" t="s">
        <v>131</v>
      </c>
      <c r="B133" s="60" t="s">
        <v>132</v>
      </c>
      <c r="C133" s="65"/>
      <c r="D133" s="62"/>
      <c r="E133" s="12"/>
      <c r="F133" s="20"/>
      <c r="G133" s="68"/>
      <c r="H133" s="14"/>
      <c r="I133" s="16"/>
      <c r="J133" s="16"/>
      <c r="K133" s="14"/>
      <c r="L133" s="17"/>
      <c r="M133" s="16"/>
      <c r="N133" s="14"/>
      <c r="O133" s="17"/>
      <c r="P133" s="16"/>
      <c r="Q133" s="144"/>
      <c r="R133" s="17"/>
      <c r="S133" s="16"/>
    </row>
    <row r="134" spans="1:19" ht="16.5" x14ac:dyDescent="0.3">
      <c r="A134" s="102"/>
      <c r="B134" s="66" t="s">
        <v>121</v>
      </c>
      <c r="C134" s="65">
        <v>1525.5135615600002</v>
      </c>
      <c r="D134" s="62">
        <v>7.0000000000000007E-2</v>
      </c>
      <c r="E134" s="12">
        <f>C134*D134</f>
        <v>106.78594930920002</v>
      </c>
      <c r="F134" s="20">
        <f>C134+E134</f>
        <v>1632.2995108692003</v>
      </c>
      <c r="G134" s="68">
        <f>F134</f>
        <v>1632.2995108692003</v>
      </c>
      <c r="H134" s="14">
        <v>7.2999999999999995E-2</v>
      </c>
      <c r="I134" s="16">
        <f>G134*H134</f>
        <v>119.15786429345161</v>
      </c>
      <c r="J134" s="16">
        <f>G134+I134</f>
        <v>1751.4573751626519</v>
      </c>
      <c r="K134" s="14">
        <v>0.122</v>
      </c>
      <c r="L134" s="17">
        <f>J134*K134</f>
        <v>213.67779976984355</v>
      </c>
      <c r="M134" s="16">
        <f>J134+L134</f>
        <v>1965.1351749324954</v>
      </c>
      <c r="N134" s="14">
        <v>7.6399999999999996E-2</v>
      </c>
      <c r="O134" s="17">
        <f>M134*N134</f>
        <v>150.13632736484263</v>
      </c>
      <c r="P134" s="16">
        <f>M134+O134</f>
        <v>2115.271502297338</v>
      </c>
      <c r="Q134" s="144">
        <v>1.8800000000000001E-2</v>
      </c>
      <c r="R134" s="17">
        <f>P134*Q134</f>
        <v>39.767104243189955</v>
      </c>
      <c r="S134" s="16">
        <f>P134+R134</f>
        <v>2155.0386065405278</v>
      </c>
    </row>
    <row r="135" spans="1:19" ht="16.5" x14ac:dyDescent="0.3">
      <c r="A135" s="96"/>
      <c r="B135" s="66" t="s">
        <v>125</v>
      </c>
      <c r="C135" s="65"/>
      <c r="D135" s="62"/>
      <c r="E135" s="12"/>
      <c r="F135" s="20"/>
      <c r="G135" s="68"/>
      <c r="H135" s="14"/>
      <c r="I135" s="16"/>
      <c r="J135" s="16"/>
      <c r="K135" s="14"/>
      <c r="L135" s="17"/>
      <c r="M135" s="16"/>
      <c r="N135" s="14"/>
      <c r="O135" s="17"/>
      <c r="P135" s="16"/>
      <c r="Q135" s="144"/>
      <c r="R135" s="17"/>
      <c r="S135" s="16"/>
    </row>
    <row r="136" spans="1:19" ht="16.5" x14ac:dyDescent="0.3">
      <c r="A136" s="83"/>
      <c r="B136" s="66" t="s">
        <v>133</v>
      </c>
      <c r="C136" s="65"/>
      <c r="D136" s="62"/>
      <c r="E136" s="12"/>
      <c r="F136" s="20"/>
      <c r="G136" s="68"/>
      <c r="H136" s="14"/>
      <c r="I136" s="16"/>
      <c r="J136" s="16"/>
      <c r="K136" s="14"/>
      <c r="L136" s="17"/>
      <c r="M136" s="16"/>
      <c r="N136" s="14"/>
      <c r="O136" s="17"/>
      <c r="P136" s="16"/>
      <c r="Q136" s="144"/>
      <c r="R136" s="17"/>
      <c r="S136" s="16"/>
    </row>
    <row r="137" spans="1:19" ht="16.5" x14ac:dyDescent="0.3">
      <c r="A137" s="83"/>
      <c r="B137" s="66"/>
      <c r="C137" s="65"/>
      <c r="D137" s="62"/>
      <c r="E137" s="12"/>
      <c r="F137" s="20"/>
      <c r="G137" s="68"/>
      <c r="H137" s="14"/>
      <c r="I137" s="16"/>
      <c r="J137" s="16"/>
      <c r="K137" s="14"/>
      <c r="L137" s="17"/>
      <c r="M137" s="16"/>
      <c r="N137" s="14"/>
      <c r="O137" s="17"/>
      <c r="P137" s="16"/>
      <c r="Q137" s="144"/>
      <c r="R137" s="17"/>
      <c r="S137" s="16"/>
    </row>
    <row r="138" spans="1:19" ht="16.5" x14ac:dyDescent="0.3">
      <c r="A138" s="83"/>
      <c r="B138" s="66"/>
      <c r="C138" s="65"/>
      <c r="D138" s="62"/>
      <c r="E138" s="12"/>
      <c r="F138" s="20"/>
      <c r="G138" s="68"/>
      <c r="H138" s="14"/>
      <c r="I138" s="16"/>
      <c r="J138" s="16"/>
      <c r="K138" s="14"/>
      <c r="L138" s="17"/>
      <c r="M138" s="16"/>
      <c r="N138" s="14"/>
      <c r="O138" s="17"/>
      <c r="P138" s="16"/>
      <c r="Q138" s="144"/>
      <c r="R138" s="17"/>
      <c r="S138" s="16"/>
    </row>
    <row r="139" spans="1:19" ht="16.5" x14ac:dyDescent="0.3">
      <c r="A139" s="96" t="s">
        <v>134</v>
      </c>
      <c r="B139" s="60" t="s">
        <v>135</v>
      </c>
      <c r="C139" s="65"/>
      <c r="D139" s="62"/>
      <c r="E139" s="12"/>
      <c r="F139" s="20"/>
      <c r="G139" s="68"/>
      <c r="H139" s="14"/>
      <c r="I139" s="16"/>
      <c r="J139" s="16"/>
      <c r="K139" s="14"/>
      <c r="L139" s="17"/>
      <c r="M139" s="16"/>
      <c r="N139" s="14"/>
      <c r="O139" s="17"/>
      <c r="P139" s="16"/>
      <c r="Q139" s="144"/>
      <c r="R139" s="17"/>
      <c r="S139" s="16"/>
    </row>
    <row r="140" spans="1:19" ht="16.5" x14ac:dyDescent="0.3">
      <c r="A140" s="83"/>
      <c r="B140" s="66"/>
      <c r="C140" s="65"/>
      <c r="D140" s="62"/>
      <c r="E140" s="12"/>
      <c r="F140" s="20"/>
      <c r="G140" s="68"/>
      <c r="H140" s="14"/>
      <c r="I140" s="16"/>
      <c r="J140" s="16"/>
      <c r="K140" s="14"/>
      <c r="L140" s="17"/>
      <c r="M140" s="16"/>
      <c r="N140" s="14"/>
      <c r="O140" s="17"/>
      <c r="P140" s="16"/>
      <c r="Q140" s="144"/>
      <c r="R140" s="17"/>
      <c r="S140" s="16"/>
    </row>
    <row r="141" spans="1:19" ht="16.5" x14ac:dyDescent="0.3">
      <c r="A141" s="83"/>
      <c r="B141" s="66" t="s">
        <v>136</v>
      </c>
      <c r="C141" s="65"/>
      <c r="D141" s="62"/>
      <c r="E141" s="12"/>
      <c r="F141" s="20"/>
      <c r="G141" s="68"/>
      <c r="H141" s="14"/>
      <c r="I141" s="16"/>
      <c r="J141" s="16"/>
      <c r="K141" s="14"/>
      <c r="L141" s="17"/>
      <c r="M141" s="16"/>
      <c r="N141" s="14"/>
      <c r="O141" s="17"/>
      <c r="P141" s="16"/>
      <c r="Q141" s="144"/>
      <c r="R141" s="17"/>
      <c r="S141" s="16"/>
    </row>
    <row r="142" spans="1:19" ht="16.5" x14ac:dyDescent="0.3">
      <c r="A142" s="83"/>
      <c r="B142" s="66" t="s">
        <v>137</v>
      </c>
      <c r="C142" s="65">
        <v>233.66</v>
      </c>
      <c r="D142" s="62">
        <v>0</v>
      </c>
      <c r="E142" s="12">
        <f>C142*D142</f>
        <v>0</v>
      </c>
      <c r="F142" s="20">
        <f>C142+E142</f>
        <v>233.66</v>
      </c>
      <c r="G142" s="68">
        <f>F142</f>
        <v>233.66</v>
      </c>
      <c r="H142" s="14">
        <v>0</v>
      </c>
      <c r="I142" s="16">
        <f>G142*H142</f>
        <v>0</v>
      </c>
      <c r="J142" s="16">
        <f>G142+I142</f>
        <v>233.66</v>
      </c>
      <c r="K142" s="14">
        <v>0.05</v>
      </c>
      <c r="L142" s="17">
        <f>J142*K142</f>
        <v>11.683</v>
      </c>
      <c r="M142" s="16">
        <f>J142+L142</f>
        <v>245.34299999999999</v>
      </c>
      <c r="N142" s="14">
        <v>5.5E-2</v>
      </c>
      <c r="O142" s="17">
        <f>M142*N142</f>
        <v>13.493865</v>
      </c>
      <c r="P142" s="16">
        <f>M142+O142</f>
        <v>258.83686499999999</v>
      </c>
      <c r="Q142" s="144">
        <v>1.8800000000000001E-2</v>
      </c>
      <c r="R142" s="17">
        <f>P142*Q142</f>
        <v>4.8661330620000003</v>
      </c>
      <c r="S142" s="16">
        <f>P142+R142</f>
        <v>263.70299806200001</v>
      </c>
    </row>
    <row r="143" spans="1:19" ht="16.5" x14ac:dyDescent="0.3">
      <c r="A143" s="83"/>
      <c r="B143" s="66" t="s">
        <v>138</v>
      </c>
      <c r="C143" s="65"/>
      <c r="D143" s="62"/>
      <c r="E143" s="12"/>
      <c r="F143" s="20"/>
      <c r="G143" s="68"/>
      <c r="H143" s="14"/>
      <c r="I143" s="16"/>
      <c r="J143" s="16"/>
      <c r="K143" s="14"/>
      <c r="L143" s="17"/>
      <c r="M143" s="16"/>
      <c r="N143" s="14"/>
      <c r="O143" s="17"/>
      <c r="P143" s="16"/>
      <c r="Q143" s="144"/>
      <c r="R143" s="17"/>
      <c r="S143" s="16"/>
    </row>
    <row r="144" spans="1:19" ht="16.5" x14ac:dyDescent="0.3">
      <c r="A144" s="83"/>
      <c r="B144" s="66" t="s">
        <v>139</v>
      </c>
      <c r="C144" s="65">
        <v>3018.1225943070003</v>
      </c>
      <c r="D144" s="62">
        <v>7.0000000000000007E-2</v>
      </c>
      <c r="E144" s="12">
        <f>C144*D144</f>
        <v>211.26858160149004</v>
      </c>
      <c r="F144" s="20">
        <f>C144+E144</f>
        <v>3229.3911759084904</v>
      </c>
      <c r="G144" s="68">
        <f>F144</f>
        <v>3229.3911759084904</v>
      </c>
      <c r="H144" s="14">
        <v>7.2999999999999995E-2</v>
      </c>
      <c r="I144" s="16">
        <f>G144*H144</f>
        <v>235.74555584131977</v>
      </c>
      <c r="J144" s="16">
        <f>G144+I144</f>
        <v>3465.1367317498102</v>
      </c>
      <c r="K144" s="14">
        <v>0.122</v>
      </c>
      <c r="L144" s="17">
        <f>J144*K144</f>
        <v>422.74668127347684</v>
      </c>
      <c r="M144" s="16">
        <f>J144+L144</f>
        <v>3887.8834130232872</v>
      </c>
      <c r="N144" s="14">
        <v>7.6399999999999996E-2</v>
      </c>
      <c r="O144" s="17">
        <f>M144*N144</f>
        <v>297.03429275497911</v>
      </c>
      <c r="P144" s="16">
        <f>M144+O144</f>
        <v>4184.9177057782663</v>
      </c>
      <c r="Q144" s="144">
        <v>1.8800000000000001E-2</v>
      </c>
      <c r="R144" s="17">
        <f>P144*Q144</f>
        <v>78.676452868631415</v>
      </c>
      <c r="S144" s="16">
        <f>P144+R144</f>
        <v>4263.594158646898</v>
      </c>
    </row>
    <row r="145" spans="1:19" ht="16.5" x14ac:dyDescent="0.3">
      <c r="A145" s="83"/>
      <c r="B145" s="66"/>
      <c r="C145" s="65"/>
      <c r="D145" s="62"/>
      <c r="E145" s="12"/>
      <c r="F145" s="20"/>
      <c r="G145" s="68"/>
      <c r="H145" s="14"/>
      <c r="I145" s="16"/>
      <c r="J145" s="16"/>
      <c r="K145" s="14"/>
      <c r="L145" s="17"/>
      <c r="M145" s="16"/>
      <c r="N145" s="14"/>
      <c r="O145" s="17"/>
      <c r="P145" s="16"/>
      <c r="Q145" s="144"/>
      <c r="R145" s="17"/>
      <c r="S145" s="16"/>
    </row>
    <row r="146" spans="1:19" ht="16.5" x14ac:dyDescent="0.3">
      <c r="A146" s="83"/>
      <c r="B146" s="66"/>
      <c r="C146" s="65"/>
      <c r="D146" s="62"/>
      <c r="E146" s="12"/>
      <c r="F146" s="20"/>
      <c r="G146" s="68"/>
      <c r="H146" s="14"/>
      <c r="I146" s="16"/>
      <c r="J146" s="16"/>
      <c r="K146" s="14"/>
      <c r="L146" s="17"/>
      <c r="M146" s="16"/>
      <c r="N146" s="14"/>
      <c r="O146" s="17"/>
      <c r="P146" s="16"/>
      <c r="Q146" s="144"/>
      <c r="R146" s="17"/>
      <c r="S146" s="16"/>
    </row>
    <row r="147" spans="1:19" ht="16.5" x14ac:dyDescent="0.3">
      <c r="A147" s="96" t="s">
        <v>140</v>
      </c>
      <c r="B147" s="60" t="s">
        <v>141</v>
      </c>
      <c r="C147" s="65"/>
      <c r="D147" s="62"/>
      <c r="E147" s="12"/>
      <c r="F147" s="20"/>
      <c r="G147" s="68"/>
      <c r="H147" s="14"/>
      <c r="I147" s="16"/>
      <c r="J147" s="16"/>
      <c r="K147" s="14"/>
      <c r="L147" s="17"/>
      <c r="M147" s="16"/>
      <c r="N147" s="14"/>
      <c r="O147" s="17"/>
      <c r="P147" s="16"/>
      <c r="Q147" s="144"/>
      <c r="R147" s="17"/>
      <c r="S147" s="16"/>
    </row>
    <row r="148" spans="1:19" ht="16.5" x14ac:dyDescent="0.3">
      <c r="A148" s="83"/>
      <c r="B148" s="66"/>
      <c r="C148" s="65"/>
      <c r="D148" s="62"/>
      <c r="E148" s="12"/>
      <c r="F148" s="20"/>
      <c r="G148" s="68"/>
      <c r="H148" s="14"/>
      <c r="I148" s="16"/>
      <c r="J148" s="16"/>
      <c r="K148" s="14"/>
      <c r="L148" s="17"/>
      <c r="M148" s="16"/>
      <c r="N148" s="14"/>
      <c r="O148" s="17"/>
      <c r="P148" s="16"/>
      <c r="Q148" s="144"/>
      <c r="R148" s="17"/>
      <c r="S148" s="16"/>
    </row>
    <row r="149" spans="1:19" ht="16.5" x14ac:dyDescent="0.3">
      <c r="A149" s="83"/>
      <c r="B149" s="66" t="s">
        <v>142</v>
      </c>
      <c r="C149" s="65"/>
      <c r="D149" s="62"/>
      <c r="E149" s="12"/>
      <c r="F149" s="20"/>
      <c r="G149" s="68"/>
      <c r="H149" s="14"/>
      <c r="I149" s="16"/>
      <c r="J149" s="16"/>
      <c r="K149" s="14"/>
      <c r="L149" s="17"/>
      <c r="M149" s="16"/>
      <c r="N149" s="14"/>
      <c r="O149" s="17"/>
      <c r="P149" s="16"/>
      <c r="Q149" s="144"/>
      <c r="R149" s="17"/>
      <c r="S149" s="16"/>
    </row>
    <row r="150" spans="1:19" ht="16.5" x14ac:dyDescent="0.3">
      <c r="A150" s="83"/>
      <c r="B150" s="66" t="s">
        <v>143</v>
      </c>
      <c r="C150" s="65"/>
      <c r="D150" s="62"/>
      <c r="E150" s="12"/>
      <c r="F150" s="20"/>
      <c r="G150" s="68"/>
      <c r="H150" s="14"/>
      <c r="I150" s="16"/>
      <c r="J150" s="16"/>
      <c r="K150" s="14"/>
      <c r="L150" s="17"/>
      <c r="M150" s="16"/>
      <c r="N150" s="14"/>
      <c r="O150" s="17"/>
      <c r="P150" s="16"/>
      <c r="Q150" s="144"/>
      <c r="R150" s="17"/>
      <c r="S150" s="16"/>
    </row>
    <row r="151" spans="1:19" ht="16.5" x14ac:dyDescent="0.3">
      <c r="A151" s="83"/>
      <c r="B151" s="66" t="s">
        <v>144</v>
      </c>
      <c r="C151" s="65">
        <v>93.556986839999993</v>
      </c>
      <c r="D151" s="62">
        <v>7.0000000000000007E-2</v>
      </c>
      <c r="E151" s="12">
        <f>C151*D151</f>
        <v>6.5489890788</v>
      </c>
      <c r="F151" s="20">
        <f>C151+E151</f>
        <v>100.1059759188</v>
      </c>
      <c r="G151" s="68">
        <f>F151</f>
        <v>100.1059759188</v>
      </c>
      <c r="H151" s="14">
        <v>7.2999999999999995E-2</v>
      </c>
      <c r="I151" s="16">
        <f>G151*H151</f>
        <v>7.3077362420723997</v>
      </c>
      <c r="J151" s="16">
        <f>G151+I151</f>
        <v>107.41371216087239</v>
      </c>
      <c r="K151" s="14">
        <v>0.122</v>
      </c>
      <c r="L151" s="17">
        <f>J151*K151</f>
        <v>13.104472883626432</v>
      </c>
      <c r="M151" s="16">
        <f>J151+L151</f>
        <v>120.51818504449882</v>
      </c>
      <c r="N151" s="14">
        <v>7.6399999999999996E-2</v>
      </c>
      <c r="O151" s="17">
        <f>M151*N151</f>
        <v>9.2075893373997086</v>
      </c>
      <c r="P151" s="16">
        <f>M151+O151</f>
        <v>129.72577438189853</v>
      </c>
      <c r="Q151" s="144">
        <v>1.8800000000000001E-2</v>
      </c>
      <c r="R151" s="17">
        <f>P151*Q151</f>
        <v>2.4388445583796923</v>
      </c>
      <c r="S151" s="16">
        <f>P151+R151</f>
        <v>132.16461894027822</v>
      </c>
    </row>
    <row r="152" spans="1:19" ht="16.5" x14ac:dyDescent="0.3">
      <c r="A152" s="83"/>
      <c r="B152" s="66" t="s">
        <v>145</v>
      </c>
      <c r="C152" s="65"/>
      <c r="D152" s="62"/>
      <c r="E152" s="12"/>
      <c r="F152" s="20"/>
      <c r="G152" s="68"/>
      <c r="H152" s="14"/>
      <c r="I152" s="16"/>
      <c r="J152" s="16"/>
      <c r="K152" s="14"/>
      <c r="L152" s="17"/>
      <c r="M152" s="16"/>
      <c r="N152" s="14"/>
      <c r="O152" s="17"/>
      <c r="P152" s="16"/>
      <c r="Q152" s="144"/>
      <c r="R152" s="17"/>
      <c r="S152" s="16"/>
    </row>
    <row r="153" spans="1:19" ht="16.5" x14ac:dyDescent="0.3">
      <c r="A153" s="83"/>
      <c r="B153" s="66" t="s">
        <v>613</v>
      </c>
      <c r="C153" s="65">
        <v>93.553877999999997</v>
      </c>
      <c r="D153" s="62">
        <v>7.0000000000000007E-2</v>
      </c>
      <c r="E153" s="12">
        <f>C153*D153</f>
        <v>6.5487714600000002</v>
      </c>
      <c r="F153" s="20">
        <f>C153+E153</f>
        <v>100.10264945999999</v>
      </c>
      <c r="G153" s="68">
        <f>F153</f>
        <v>100.10264945999999</v>
      </c>
      <c r="H153" s="14">
        <v>7.2999999999999995E-2</v>
      </c>
      <c r="I153" s="16">
        <f>G153*H153</f>
        <v>7.3074934105799993</v>
      </c>
      <c r="J153" s="16">
        <f>G153+I153</f>
        <v>107.41014287057999</v>
      </c>
      <c r="K153" s="14">
        <v>0.122</v>
      </c>
      <c r="L153" s="17">
        <f>J153*K153</f>
        <v>13.104037430210758</v>
      </c>
      <c r="M153" s="16">
        <f>J153+L153</f>
        <v>120.51418030079074</v>
      </c>
      <c r="N153" s="14">
        <v>7.6399999999999996E-2</v>
      </c>
      <c r="O153" s="17">
        <f>M153*N153</f>
        <v>9.2072833749804115</v>
      </c>
      <c r="P153" s="16">
        <f>M153+O153</f>
        <v>129.72146367577116</v>
      </c>
      <c r="Q153" s="144">
        <v>1.8800000000000001E-2</v>
      </c>
      <c r="R153" s="17">
        <f>P153*Q153</f>
        <v>2.4387635171044981</v>
      </c>
      <c r="S153" s="16">
        <f>P153+R153</f>
        <v>132.16022719287565</v>
      </c>
    </row>
    <row r="154" spans="1:19" ht="16.5" x14ac:dyDescent="0.3">
      <c r="A154" s="83"/>
      <c r="B154" s="66" t="s">
        <v>147</v>
      </c>
      <c r="C154" s="65"/>
      <c r="D154" s="62"/>
      <c r="E154" s="12"/>
      <c r="F154" s="20"/>
      <c r="G154" s="68"/>
      <c r="H154" s="14"/>
      <c r="I154" s="16"/>
      <c r="J154" s="16"/>
      <c r="K154" s="14"/>
      <c r="L154" s="17"/>
      <c r="M154" s="16"/>
      <c r="N154" s="14"/>
      <c r="O154" s="17"/>
      <c r="P154" s="16"/>
      <c r="Q154" s="144"/>
      <c r="R154" s="17"/>
      <c r="S154" s="16"/>
    </row>
    <row r="155" spans="1:19" ht="16.5" x14ac:dyDescent="0.3">
      <c r="A155" s="83"/>
      <c r="B155" s="66" t="s">
        <v>148</v>
      </c>
      <c r="C155" s="65"/>
      <c r="D155" s="62"/>
      <c r="E155" s="12"/>
      <c r="F155" s="20"/>
      <c r="G155" s="68"/>
      <c r="H155" s="14"/>
      <c r="I155" s="16"/>
      <c r="J155" s="16"/>
      <c r="K155" s="14"/>
      <c r="L155" s="17"/>
      <c r="M155" s="16"/>
      <c r="N155" s="14"/>
      <c r="O155" s="17"/>
      <c r="P155" s="16"/>
      <c r="Q155" s="144"/>
      <c r="R155" s="17"/>
      <c r="S155" s="16"/>
    </row>
    <row r="156" spans="1:19" ht="16.5" x14ac:dyDescent="0.3">
      <c r="A156" s="83"/>
      <c r="B156" s="66" t="s">
        <v>149</v>
      </c>
      <c r="C156" s="65"/>
      <c r="D156" s="62"/>
      <c r="E156" s="12"/>
      <c r="F156" s="20"/>
      <c r="G156" s="68"/>
      <c r="H156" s="14"/>
      <c r="I156" s="16"/>
      <c r="J156" s="16"/>
      <c r="K156" s="14"/>
      <c r="L156" s="17"/>
      <c r="M156" s="16"/>
      <c r="N156" s="14"/>
      <c r="O156" s="17"/>
      <c r="P156" s="16"/>
      <c r="Q156" s="144"/>
      <c r="R156" s="17"/>
      <c r="S156" s="16"/>
    </row>
    <row r="157" spans="1:19" ht="16.5" x14ac:dyDescent="0.3">
      <c r="A157" s="83"/>
      <c r="B157" s="66" t="s">
        <v>690</v>
      </c>
      <c r="C157" s="65">
        <v>151.47434294999999</v>
      </c>
      <c r="D157" s="62">
        <v>7.0000000000000007E-2</v>
      </c>
      <c r="E157" s="12">
        <f>C157*D157</f>
        <v>10.6032040065</v>
      </c>
      <c r="F157" s="20">
        <f>C157+E157</f>
        <v>162.07754695649999</v>
      </c>
      <c r="G157" s="68">
        <f>F157</f>
        <v>162.07754695649999</v>
      </c>
      <c r="H157" s="14">
        <v>7.2999999999999995E-2</v>
      </c>
      <c r="I157" s="16">
        <f>G157*H157</f>
        <v>11.831660927824498</v>
      </c>
      <c r="J157" s="16">
        <f>G157+I157</f>
        <v>173.90920788432447</v>
      </c>
      <c r="K157" s="14">
        <v>0.122</v>
      </c>
      <c r="L157" s="17">
        <f>J157*K157</f>
        <v>21.216923361887584</v>
      </c>
      <c r="M157" s="16">
        <f>J157+L157</f>
        <v>195.12613124621205</v>
      </c>
      <c r="N157" s="14">
        <v>7.6399999999999996E-2</v>
      </c>
      <c r="O157" s="17">
        <f>M157*N157</f>
        <v>14.907636427210599</v>
      </c>
      <c r="P157" s="16">
        <f>M157+O157</f>
        <v>210.03376767342266</v>
      </c>
      <c r="Q157" s="144">
        <v>1.8800000000000001E-2</v>
      </c>
      <c r="R157" s="17">
        <f>P157*Q157</f>
        <v>3.9486348322603462</v>
      </c>
      <c r="S157" s="16">
        <f>P157+R157</f>
        <v>213.98240250568301</v>
      </c>
    </row>
    <row r="158" spans="1:19" ht="16.5" x14ac:dyDescent="0.3">
      <c r="A158" s="83"/>
      <c r="B158" s="100" t="s">
        <v>150</v>
      </c>
      <c r="C158" s="65"/>
      <c r="D158" s="62"/>
      <c r="E158" s="12"/>
      <c r="F158" s="20"/>
      <c r="G158" s="68"/>
      <c r="H158" s="14"/>
      <c r="I158" s="16"/>
      <c r="J158" s="16"/>
      <c r="K158" s="14"/>
      <c r="L158" s="17"/>
      <c r="M158" s="16"/>
      <c r="N158" s="14"/>
      <c r="O158" s="17"/>
      <c r="P158" s="16"/>
      <c r="Q158" s="144"/>
      <c r="R158" s="17"/>
      <c r="S158" s="16"/>
    </row>
    <row r="159" spans="1:19" ht="16.5" x14ac:dyDescent="0.3">
      <c r="A159" s="83"/>
      <c r="B159" s="100" t="s">
        <v>691</v>
      </c>
      <c r="C159" s="65">
        <v>241.53122007000002</v>
      </c>
      <c r="D159" s="62">
        <v>7.0000000000000007E-2</v>
      </c>
      <c r="E159" s="12">
        <f>C159*D159</f>
        <v>16.907185404900002</v>
      </c>
      <c r="F159" s="20">
        <f>C159+E159</f>
        <v>258.43840547490004</v>
      </c>
      <c r="G159" s="68">
        <f>F159</f>
        <v>258.43840547490004</v>
      </c>
      <c r="H159" s="14">
        <v>7.2999999999999995E-2</v>
      </c>
      <c r="I159" s="16">
        <f>G159*H159</f>
        <v>18.866003599667703</v>
      </c>
      <c r="J159" s="16">
        <f>G159+I159</f>
        <v>277.30440907456773</v>
      </c>
      <c r="K159" s="14">
        <v>0.122</v>
      </c>
      <c r="L159" s="17">
        <f>J159*K159</f>
        <v>33.831137907097265</v>
      </c>
      <c r="M159" s="16">
        <f>J159+L159</f>
        <v>311.13554698166502</v>
      </c>
      <c r="N159" s="14">
        <v>7.6399999999999996E-2</v>
      </c>
      <c r="O159" s="17">
        <f>M159*N159</f>
        <v>23.770755789399207</v>
      </c>
      <c r="P159" s="16">
        <f>M159+O159</f>
        <v>334.90630277106425</v>
      </c>
      <c r="Q159" s="144">
        <v>1.8800000000000001E-2</v>
      </c>
      <c r="R159" s="17">
        <f>P159*Q159</f>
        <v>6.2962384920960082</v>
      </c>
      <c r="S159" s="16">
        <f>P159+R159</f>
        <v>341.20254126316024</v>
      </c>
    </row>
    <row r="160" spans="1:19" ht="16.5" x14ac:dyDescent="0.3">
      <c r="A160" s="83"/>
      <c r="B160" s="66"/>
      <c r="C160" s="65"/>
      <c r="D160" s="62"/>
      <c r="E160" s="12"/>
      <c r="F160" s="20"/>
      <c r="G160" s="68"/>
      <c r="H160" s="14"/>
      <c r="I160" s="16"/>
      <c r="J160" s="16"/>
      <c r="K160" s="14"/>
      <c r="L160" s="17"/>
      <c r="M160" s="16"/>
      <c r="N160" s="14"/>
      <c r="O160" s="17"/>
      <c r="P160" s="16"/>
      <c r="Q160" s="144"/>
      <c r="R160" s="17"/>
      <c r="S160" s="16"/>
    </row>
    <row r="161" spans="1:19" ht="16.5" x14ac:dyDescent="0.3">
      <c r="A161" s="83"/>
      <c r="B161" s="66" t="s">
        <v>151</v>
      </c>
      <c r="C161" s="65"/>
      <c r="D161" s="62"/>
      <c r="E161" s="12"/>
      <c r="F161" s="20"/>
      <c r="G161" s="68"/>
      <c r="H161" s="14"/>
      <c r="I161" s="16"/>
      <c r="J161" s="16"/>
      <c r="K161" s="14"/>
      <c r="L161" s="17"/>
      <c r="M161" s="16"/>
      <c r="N161" s="14"/>
      <c r="O161" s="17"/>
      <c r="P161" s="16"/>
      <c r="Q161" s="144"/>
      <c r="R161" s="17"/>
      <c r="S161" s="16"/>
    </row>
    <row r="162" spans="1:19" ht="16.5" x14ac:dyDescent="0.3">
      <c r="A162" s="83"/>
      <c r="B162" s="66" t="s">
        <v>152</v>
      </c>
      <c r="C162" s="65"/>
      <c r="D162" s="62"/>
      <c r="E162" s="12"/>
      <c r="F162" s="20"/>
      <c r="G162" s="68"/>
      <c r="H162" s="14"/>
      <c r="I162" s="16"/>
      <c r="J162" s="16"/>
      <c r="K162" s="14"/>
      <c r="L162" s="17"/>
      <c r="M162" s="16"/>
      <c r="N162" s="14"/>
      <c r="O162" s="17"/>
      <c r="P162" s="16"/>
      <c r="Q162" s="144"/>
      <c r="R162" s="17"/>
      <c r="S162" s="16"/>
    </row>
    <row r="163" spans="1:19" ht="16.5" x14ac:dyDescent="0.3">
      <c r="A163" s="83"/>
      <c r="B163" s="66" t="s">
        <v>153</v>
      </c>
      <c r="C163" s="65"/>
      <c r="D163" s="62"/>
      <c r="E163" s="12"/>
      <c r="F163" s="20"/>
      <c r="G163" s="68"/>
      <c r="H163" s="14"/>
      <c r="I163" s="16"/>
      <c r="J163" s="16"/>
      <c r="K163" s="14"/>
      <c r="L163" s="17"/>
      <c r="M163" s="16"/>
      <c r="N163" s="14"/>
      <c r="O163" s="17"/>
      <c r="P163" s="16"/>
      <c r="Q163" s="144"/>
      <c r="R163" s="17"/>
      <c r="S163" s="16"/>
    </row>
    <row r="164" spans="1:19" ht="16.5" x14ac:dyDescent="0.3">
      <c r="A164" s="83"/>
      <c r="B164" s="66" t="s">
        <v>154</v>
      </c>
      <c r="C164" s="65"/>
      <c r="D164" s="62"/>
      <c r="E164" s="12"/>
      <c r="F164" s="20"/>
      <c r="G164" s="68"/>
      <c r="H164" s="14"/>
      <c r="I164" s="16"/>
      <c r="J164" s="16"/>
      <c r="K164" s="14"/>
      <c r="L164" s="17"/>
      <c r="M164" s="16"/>
      <c r="N164" s="14"/>
      <c r="O164" s="17"/>
      <c r="P164" s="16"/>
      <c r="Q164" s="144"/>
      <c r="R164" s="17"/>
      <c r="S164" s="16"/>
    </row>
    <row r="165" spans="1:19" ht="16.5" x14ac:dyDescent="0.3">
      <c r="A165" s="83"/>
      <c r="B165" s="66"/>
      <c r="C165" s="65"/>
      <c r="D165" s="62"/>
      <c r="E165" s="12"/>
      <c r="F165" s="20"/>
      <c r="G165" s="68"/>
      <c r="H165" s="14"/>
      <c r="I165" s="16"/>
      <c r="J165" s="16"/>
      <c r="K165" s="14"/>
      <c r="L165" s="17"/>
      <c r="M165" s="16"/>
      <c r="N165" s="14"/>
      <c r="O165" s="17"/>
      <c r="P165" s="16"/>
      <c r="Q165" s="144"/>
      <c r="R165" s="17"/>
      <c r="S165" s="16"/>
    </row>
    <row r="166" spans="1:19" ht="16.5" x14ac:dyDescent="0.3">
      <c r="A166" s="83"/>
      <c r="B166" s="66"/>
      <c r="C166" s="61"/>
      <c r="D166" s="62"/>
      <c r="E166" s="12"/>
      <c r="F166" s="12"/>
      <c r="G166" s="68"/>
      <c r="H166" s="14"/>
      <c r="I166" s="16"/>
      <c r="J166" s="16"/>
      <c r="K166" s="14"/>
      <c r="L166" s="17"/>
      <c r="M166" s="16"/>
      <c r="N166" s="14"/>
      <c r="O166" s="17"/>
      <c r="P166" s="16"/>
      <c r="Q166" s="144"/>
      <c r="R166" s="17"/>
      <c r="S166" s="16"/>
    </row>
    <row r="167" spans="1:19" ht="16.5" x14ac:dyDescent="0.3">
      <c r="A167" s="140" t="s">
        <v>27</v>
      </c>
      <c r="B167" s="140"/>
      <c r="C167" s="141"/>
      <c r="D167" s="103"/>
      <c r="E167" s="9"/>
      <c r="F167" s="104"/>
      <c r="G167" s="90"/>
      <c r="H167" s="27"/>
      <c r="I167" s="91"/>
      <c r="J167" s="91"/>
      <c r="K167" s="27"/>
      <c r="L167" s="30"/>
      <c r="M167" s="91"/>
      <c r="N167" s="27"/>
      <c r="O167" s="30"/>
      <c r="P167" s="91"/>
      <c r="Q167" s="142"/>
      <c r="R167" s="30"/>
      <c r="S167" s="91"/>
    </row>
    <row r="168" spans="1:19" ht="16.5" x14ac:dyDescent="0.3">
      <c r="A168" s="133" t="s">
        <v>682</v>
      </c>
      <c r="B168" s="133"/>
      <c r="C168" s="134"/>
      <c r="D168" s="62"/>
      <c r="E168" s="12"/>
      <c r="F168" s="20"/>
      <c r="G168" s="90"/>
      <c r="H168" s="27"/>
      <c r="I168" s="91"/>
      <c r="J168" s="91"/>
      <c r="K168" s="27"/>
      <c r="L168" s="30"/>
      <c r="M168" s="91"/>
      <c r="N168" s="27"/>
      <c r="O168" s="30"/>
      <c r="P168" s="91"/>
      <c r="Q168" s="142"/>
      <c r="R168" s="30"/>
      <c r="S168" s="91"/>
    </row>
    <row r="169" spans="1:19" ht="17.25" thickBot="1" x14ac:dyDescent="0.35">
      <c r="A169" s="92"/>
      <c r="B169" s="93"/>
      <c r="C169" s="94"/>
      <c r="D169" s="86"/>
      <c r="E169" s="87"/>
      <c r="F169" s="88"/>
      <c r="G169" s="90"/>
      <c r="H169" s="27"/>
      <c r="I169" s="91"/>
      <c r="J169" s="91"/>
      <c r="K169" s="27"/>
      <c r="L169" s="30"/>
      <c r="M169" s="91"/>
      <c r="N169" s="27"/>
      <c r="O169" s="30"/>
      <c r="P169" s="91"/>
      <c r="Q169" s="142"/>
      <c r="R169" s="30"/>
      <c r="S169" s="91"/>
    </row>
    <row r="170" spans="1:19" ht="15" x14ac:dyDescent="0.25">
      <c r="A170" s="36"/>
      <c r="B170" s="37" t="s">
        <v>29</v>
      </c>
      <c r="C170" s="38" t="s">
        <v>30</v>
      </c>
      <c r="D170" s="39"/>
      <c r="E170" s="40"/>
      <c r="F170" s="41" t="s">
        <v>31</v>
      </c>
      <c r="G170" s="38" t="s">
        <v>32</v>
      </c>
      <c r="H170" s="39"/>
      <c r="I170" s="40"/>
      <c r="J170" s="41" t="s">
        <v>33</v>
      </c>
      <c r="K170" s="39"/>
      <c r="L170" s="42"/>
      <c r="M170" s="41" t="s">
        <v>34</v>
      </c>
      <c r="N170" s="39"/>
      <c r="O170" s="42"/>
      <c r="P170" s="41" t="s">
        <v>35</v>
      </c>
      <c r="Q170" s="39"/>
      <c r="R170" s="42"/>
      <c r="S170" s="41" t="s">
        <v>677</v>
      </c>
    </row>
    <row r="171" spans="1:19" ht="15" x14ac:dyDescent="0.25">
      <c r="A171" s="44"/>
      <c r="B171" s="45"/>
      <c r="C171" s="46" t="s">
        <v>36</v>
      </c>
      <c r="D171" s="47"/>
      <c r="E171" s="48"/>
      <c r="F171" s="49" t="s">
        <v>37</v>
      </c>
      <c r="G171" s="46" t="s">
        <v>36</v>
      </c>
      <c r="H171" s="47"/>
      <c r="I171" s="48"/>
      <c r="J171" s="49" t="s">
        <v>39</v>
      </c>
      <c r="K171" s="47"/>
      <c r="L171" s="50"/>
      <c r="M171" s="49" t="s">
        <v>39</v>
      </c>
      <c r="N171" s="47"/>
      <c r="O171" s="50"/>
      <c r="P171" s="49" t="s">
        <v>39</v>
      </c>
      <c r="Q171" s="47"/>
      <c r="R171" s="50"/>
      <c r="S171" s="49" t="s">
        <v>37</v>
      </c>
    </row>
    <row r="172" spans="1:19" ht="45.75" thickBot="1" x14ac:dyDescent="0.3">
      <c r="A172" s="52"/>
      <c r="B172" s="53"/>
      <c r="C172" s="54" t="s">
        <v>40</v>
      </c>
      <c r="D172" s="55" t="s">
        <v>2</v>
      </c>
      <c r="E172" s="56" t="s">
        <v>41</v>
      </c>
      <c r="F172" s="57" t="s">
        <v>40</v>
      </c>
      <c r="G172" s="54" t="s">
        <v>40</v>
      </c>
      <c r="H172" s="55" t="s">
        <v>2</v>
      </c>
      <c r="I172" s="56" t="s">
        <v>41</v>
      </c>
      <c r="J172" s="57" t="s">
        <v>40</v>
      </c>
      <c r="K172" s="55" t="s">
        <v>2</v>
      </c>
      <c r="L172" s="58" t="s">
        <v>41</v>
      </c>
      <c r="M172" s="57" t="s">
        <v>40</v>
      </c>
      <c r="N172" s="55" t="s">
        <v>2</v>
      </c>
      <c r="O172" s="58" t="s">
        <v>41</v>
      </c>
      <c r="P172" s="57" t="s">
        <v>40</v>
      </c>
      <c r="Q172" s="55" t="s">
        <v>2</v>
      </c>
      <c r="R172" s="58" t="s">
        <v>41</v>
      </c>
      <c r="S172" s="57" t="s">
        <v>40</v>
      </c>
    </row>
    <row r="173" spans="1:19" ht="16.5" x14ac:dyDescent="0.3">
      <c r="A173" s="83"/>
      <c r="B173" s="66"/>
      <c r="C173" s="65"/>
      <c r="D173" s="62"/>
      <c r="E173" s="12"/>
      <c r="F173" s="20"/>
      <c r="G173" s="68"/>
      <c r="H173" s="14"/>
      <c r="I173" s="16"/>
      <c r="J173" s="16"/>
      <c r="K173" s="14"/>
      <c r="L173" s="17"/>
      <c r="M173" s="16"/>
      <c r="N173" s="14"/>
      <c r="O173" s="17"/>
      <c r="P173" s="16"/>
      <c r="Q173" s="144"/>
      <c r="R173" s="17"/>
      <c r="S173" s="16"/>
    </row>
    <row r="174" spans="1:19" ht="16.5" x14ac:dyDescent="0.3">
      <c r="A174" s="83"/>
      <c r="B174" s="66" t="s">
        <v>155</v>
      </c>
      <c r="C174" s="65"/>
      <c r="D174" s="62"/>
      <c r="E174" s="12"/>
      <c r="F174" s="20"/>
      <c r="G174" s="68"/>
      <c r="H174" s="14"/>
      <c r="I174" s="16"/>
      <c r="J174" s="16"/>
      <c r="K174" s="14"/>
      <c r="L174" s="17"/>
      <c r="M174" s="16"/>
      <c r="N174" s="14"/>
      <c r="O174" s="17"/>
      <c r="P174" s="16"/>
      <c r="Q174" s="144"/>
      <c r="R174" s="17"/>
      <c r="S174" s="16"/>
    </row>
    <row r="175" spans="1:19" ht="16.5" x14ac:dyDescent="0.3">
      <c r="A175" s="83"/>
      <c r="B175" s="66" t="s">
        <v>156</v>
      </c>
      <c r="C175" s="65"/>
      <c r="D175" s="62"/>
      <c r="E175" s="12"/>
      <c r="F175" s="20"/>
      <c r="G175" s="68"/>
      <c r="H175" s="14"/>
      <c r="I175" s="16"/>
      <c r="J175" s="16"/>
      <c r="K175" s="14"/>
      <c r="L175" s="17"/>
      <c r="M175" s="16"/>
      <c r="N175" s="14"/>
      <c r="O175" s="17"/>
      <c r="P175" s="16"/>
      <c r="Q175" s="144"/>
      <c r="R175" s="17"/>
      <c r="S175" s="16"/>
    </row>
    <row r="176" spans="1:19" ht="16.5" x14ac:dyDescent="0.3">
      <c r="A176" s="83"/>
      <c r="B176" s="66" t="s">
        <v>157</v>
      </c>
      <c r="C176" s="65"/>
      <c r="D176" s="62"/>
      <c r="E176" s="12"/>
      <c r="F176" s="20"/>
      <c r="G176" s="68"/>
      <c r="H176" s="14"/>
      <c r="I176" s="16"/>
      <c r="J176" s="16"/>
      <c r="K176" s="14"/>
      <c r="L176" s="17"/>
      <c r="M176" s="16"/>
      <c r="N176" s="14"/>
      <c r="O176" s="17"/>
      <c r="P176" s="16"/>
      <c r="Q176" s="144"/>
      <c r="R176" s="17"/>
      <c r="S176" s="16"/>
    </row>
    <row r="177" spans="1:19" ht="16.5" x14ac:dyDescent="0.3">
      <c r="A177" s="83"/>
      <c r="B177" s="66" t="s">
        <v>158</v>
      </c>
      <c r="C177" s="65"/>
      <c r="D177" s="62"/>
      <c r="E177" s="12"/>
      <c r="F177" s="20"/>
      <c r="G177" s="68"/>
      <c r="H177" s="14"/>
      <c r="I177" s="16"/>
      <c r="J177" s="16"/>
      <c r="K177" s="14"/>
      <c r="L177" s="17"/>
      <c r="M177" s="16"/>
      <c r="N177" s="14"/>
      <c r="O177" s="17"/>
      <c r="P177" s="16"/>
      <c r="Q177" s="144"/>
      <c r="R177" s="17"/>
      <c r="S177" s="16"/>
    </row>
    <row r="178" spans="1:19" ht="16.5" x14ac:dyDescent="0.3">
      <c r="A178" s="83"/>
      <c r="B178" s="66" t="s">
        <v>159</v>
      </c>
      <c r="C178" s="65"/>
      <c r="D178" s="62"/>
      <c r="E178" s="12"/>
      <c r="F178" s="20"/>
      <c r="G178" s="68"/>
      <c r="H178" s="14"/>
      <c r="I178" s="16"/>
      <c r="J178" s="16"/>
      <c r="K178" s="14"/>
      <c r="L178" s="17"/>
      <c r="M178" s="16"/>
      <c r="N178" s="14"/>
      <c r="O178" s="17"/>
      <c r="P178" s="16"/>
      <c r="Q178" s="144"/>
      <c r="R178" s="17"/>
      <c r="S178" s="16"/>
    </row>
    <row r="179" spans="1:19" ht="16.5" x14ac:dyDescent="0.3">
      <c r="A179" s="83"/>
      <c r="B179" s="66" t="s">
        <v>160</v>
      </c>
      <c r="C179" s="65"/>
      <c r="D179" s="62"/>
      <c r="E179" s="12"/>
      <c r="F179" s="20"/>
      <c r="G179" s="68"/>
      <c r="H179" s="14"/>
      <c r="I179" s="16"/>
      <c r="J179" s="16"/>
      <c r="K179" s="14"/>
      <c r="L179" s="17"/>
      <c r="M179" s="16"/>
      <c r="N179" s="14"/>
      <c r="O179" s="17"/>
      <c r="P179" s="16"/>
      <c r="Q179" s="144"/>
      <c r="R179" s="17"/>
      <c r="S179" s="16"/>
    </row>
    <row r="180" spans="1:19" ht="16.5" x14ac:dyDescent="0.3">
      <c r="A180" s="83"/>
      <c r="B180" s="66" t="s">
        <v>161</v>
      </c>
      <c r="C180" s="65"/>
      <c r="D180" s="62"/>
      <c r="E180" s="12"/>
      <c r="F180" s="20"/>
      <c r="G180" s="68"/>
      <c r="H180" s="14"/>
      <c r="I180" s="16"/>
      <c r="J180" s="16"/>
      <c r="K180" s="14"/>
      <c r="L180" s="17"/>
      <c r="M180" s="16"/>
      <c r="N180" s="14"/>
      <c r="O180" s="17"/>
      <c r="P180" s="16"/>
      <c r="Q180" s="144"/>
      <c r="R180" s="17"/>
      <c r="S180" s="16"/>
    </row>
    <row r="181" spans="1:19" ht="16.5" x14ac:dyDescent="0.3">
      <c r="A181" s="83"/>
      <c r="B181" s="66"/>
      <c r="C181" s="65"/>
      <c r="D181" s="62"/>
      <c r="E181" s="12"/>
      <c r="F181" s="20"/>
      <c r="G181" s="68"/>
      <c r="H181" s="14"/>
      <c r="I181" s="16"/>
      <c r="J181" s="16"/>
      <c r="K181" s="14"/>
      <c r="L181" s="17"/>
      <c r="M181" s="16"/>
      <c r="N181" s="14"/>
      <c r="O181" s="17"/>
      <c r="P181" s="16"/>
      <c r="Q181" s="144"/>
      <c r="R181" s="17"/>
      <c r="S181" s="16"/>
    </row>
    <row r="182" spans="1:19" ht="16.5" x14ac:dyDescent="0.3">
      <c r="A182" s="83"/>
      <c r="B182" s="66" t="s">
        <v>162</v>
      </c>
      <c r="C182" s="105" t="s">
        <v>163</v>
      </c>
      <c r="D182" s="62"/>
      <c r="E182" s="12"/>
      <c r="F182" s="20"/>
      <c r="G182" s="68"/>
      <c r="H182" s="14"/>
      <c r="I182" s="16"/>
      <c r="J182" s="16"/>
      <c r="K182" s="14"/>
      <c r="L182" s="17"/>
      <c r="M182" s="16"/>
      <c r="N182" s="14"/>
      <c r="O182" s="17"/>
      <c r="P182" s="16"/>
      <c r="Q182" s="144"/>
      <c r="R182" s="17"/>
      <c r="S182" s="16"/>
    </row>
    <row r="183" spans="1:19" ht="16.5" x14ac:dyDescent="0.3">
      <c r="A183" s="83"/>
      <c r="B183" s="66" t="s">
        <v>164</v>
      </c>
      <c r="C183" s="65"/>
      <c r="D183" s="62"/>
      <c r="E183" s="12"/>
      <c r="F183" s="20"/>
      <c r="G183" s="68"/>
      <c r="H183" s="14"/>
      <c r="I183" s="16"/>
      <c r="J183" s="16"/>
      <c r="K183" s="14"/>
      <c r="L183" s="17"/>
      <c r="M183" s="16"/>
      <c r="N183" s="14"/>
      <c r="O183" s="17"/>
      <c r="P183" s="16"/>
      <c r="Q183" s="144"/>
      <c r="R183" s="17"/>
      <c r="S183" s="16"/>
    </row>
    <row r="184" spans="1:19" ht="16.5" x14ac:dyDescent="0.3">
      <c r="A184" s="83"/>
      <c r="B184" s="66"/>
      <c r="C184" s="65"/>
      <c r="D184" s="62"/>
      <c r="E184" s="12"/>
      <c r="F184" s="20"/>
      <c r="G184" s="68"/>
      <c r="H184" s="14"/>
      <c r="I184" s="16"/>
      <c r="J184" s="16"/>
      <c r="K184" s="14"/>
      <c r="L184" s="17"/>
      <c r="M184" s="16"/>
      <c r="N184" s="14"/>
      <c r="O184" s="17"/>
      <c r="P184" s="16"/>
      <c r="Q184" s="144"/>
      <c r="R184" s="17"/>
      <c r="S184" s="16"/>
    </row>
    <row r="185" spans="1:19" ht="16.5" x14ac:dyDescent="0.3">
      <c r="A185" s="106"/>
      <c r="B185" s="21"/>
      <c r="C185" s="107"/>
      <c r="D185" s="62"/>
      <c r="E185" s="12"/>
      <c r="F185" s="20"/>
      <c r="G185" s="68"/>
      <c r="H185" s="14"/>
      <c r="I185" s="16"/>
      <c r="J185" s="16"/>
      <c r="K185" s="14"/>
      <c r="L185" s="17"/>
      <c r="M185" s="16"/>
      <c r="N185" s="14"/>
      <c r="O185" s="17"/>
      <c r="P185" s="16"/>
      <c r="Q185" s="144"/>
      <c r="R185" s="17"/>
      <c r="S185" s="16"/>
    </row>
    <row r="186" spans="1:19" ht="16.5" x14ac:dyDescent="0.3">
      <c r="A186" s="106" t="s">
        <v>165</v>
      </c>
      <c r="B186" s="60" t="s">
        <v>166</v>
      </c>
      <c r="C186" s="65"/>
      <c r="D186" s="62"/>
      <c r="E186" s="12"/>
      <c r="F186" s="20"/>
      <c r="G186" s="68"/>
      <c r="H186" s="14"/>
      <c r="I186" s="16"/>
      <c r="J186" s="16"/>
      <c r="K186" s="14"/>
      <c r="L186" s="17"/>
      <c r="M186" s="16"/>
      <c r="N186" s="14"/>
      <c r="O186" s="17"/>
      <c r="P186" s="16"/>
      <c r="Q186" s="144"/>
      <c r="R186" s="17"/>
      <c r="S186" s="16"/>
    </row>
    <row r="187" spans="1:19" ht="16.5" x14ac:dyDescent="0.3">
      <c r="A187" s="83"/>
      <c r="B187" s="60" t="s">
        <v>167</v>
      </c>
      <c r="C187" s="65"/>
      <c r="D187" s="62"/>
      <c r="E187" s="12"/>
      <c r="F187" s="20"/>
      <c r="G187" s="68"/>
      <c r="H187" s="14"/>
      <c r="I187" s="16"/>
      <c r="J187" s="16"/>
      <c r="K187" s="14"/>
      <c r="L187" s="17"/>
      <c r="M187" s="16"/>
      <c r="N187" s="14"/>
      <c r="O187" s="17"/>
      <c r="P187" s="16"/>
      <c r="Q187" s="144"/>
      <c r="R187" s="17"/>
      <c r="S187" s="16"/>
    </row>
    <row r="188" spans="1:19" ht="16.5" x14ac:dyDescent="0.3">
      <c r="A188" s="83"/>
      <c r="B188" s="66" t="s">
        <v>168</v>
      </c>
      <c r="C188" s="65"/>
      <c r="D188" s="62"/>
      <c r="E188" s="12"/>
      <c r="F188" s="20"/>
      <c r="G188" s="68"/>
      <c r="H188" s="14"/>
      <c r="I188" s="16"/>
      <c r="J188" s="16"/>
      <c r="K188" s="14"/>
      <c r="L188" s="17"/>
      <c r="M188" s="16"/>
      <c r="N188" s="14"/>
      <c r="O188" s="17"/>
      <c r="P188" s="16"/>
      <c r="Q188" s="144"/>
      <c r="R188" s="17"/>
      <c r="S188" s="16"/>
    </row>
    <row r="189" spans="1:19" ht="16.5" x14ac:dyDescent="0.3">
      <c r="A189" s="83"/>
      <c r="B189" s="66" t="s">
        <v>169</v>
      </c>
      <c r="C189" s="65"/>
      <c r="D189" s="62"/>
      <c r="E189" s="12"/>
      <c r="F189" s="20"/>
      <c r="G189" s="68"/>
      <c r="H189" s="14"/>
      <c r="I189" s="16"/>
      <c r="J189" s="16"/>
      <c r="K189" s="14"/>
      <c r="L189" s="17"/>
      <c r="M189" s="16"/>
      <c r="N189" s="14"/>
      <c r="O189" s="17"/>
      <c r="P189" s="16"/>
      <c r="Q189" s="144"/>
      <c r="R189" s="17"/>
      <c r="S189" s="16"/>
    </row>
    <row r="190" spans="1:19" ht="16.5" x14ac:dyDescent="0.3">
      <c r="A190" s="83"/>
      <c r="B190" s="66" t="s">
        <v>170</v>
      </c>
      <c r="C190" s="65"/>
      <c r="D190" s="62"/>
      <c r="E190" s="12"/>
      <c r="F190" s="20"/>
      <c r="G190" s="68"/>
      <c r="H190" s="14"/>
      <c r="I190" s="16"/>
      <c r="J190" s="16"/>
      <c r="K190" s="14"/>
      <c r="L190" s="17"/>
      <c r="M190" s="16"/>
      <c r="N190" s="14"/>
      <c r="O190" s="17"/>
      <c r="P190" s="16"/>
      <c r="Q190" s="144"/>
      <c r="R190" s="17"/>
      <c r="S190" s="16"/>
    </row>
    <row r="191" spans="1:19" ht="16.5" x14ac:dyDescent="0.3">
      <c r="A191" s="83"/>
      <c r="B191" s="66" t="s">
        <v>171</v>
      </c>
      <c r="C191" s="65"/>
      <c r="D191" s="62"/>
      <c r="E191" s="12"/>
      <c r="F191" s="20"/>
      <c r="G191" s="68"/>
      <c r="H191" s="14"/>
      <c r="I191" s="16"/>
      <c r="J191" s="16"/>
      <c r="K191" s="14"/>
      <c r="L191" s="17"/>
      <c r="M191" s="16"/>
      <c r="N191" s="14"/>
      <c r="O191" s="17"/>
      <c r="P191" s="16"/>
      <c r="Q191" s="144"/>
      <c r="R191" s="17"/>
      <c r="S191" s="16"/>
    </row>
    <row r="192" spans="1:19" ht="16.5" x14ac:dyDescent="0.3">
      <c r="A192" s="83"/>
      <c r="B192" s="66" t="s">
        <v>172</v>
      </c>
      <c r="C192" s="65">
        <v>44.034942119999997</v>
      </c>
      <c r="D192" s="62">
        <v>7.0000000000000007E-2</v>
      </c>
      <c r="E192" s="12">
        <f>C192*D192</f>
        <v>3.0824459484000002</v>
      </c>
      <c r="F192" s="20">
        <f>C192+E192</f>
        <v>47.117388068399997</v>
      </c>
      <c r="G192" s="68">
        <f>F192</f>
        <v>47.117388068399997</v>
      </c>
      <c r="H192" s="14">
        <v>7.2999999999999995E-2</v>
      </c>
      <c r="I192" s="16">
        <f>G192*H192</f>
        <v>3.4395693289931994</v>
      </c>
      <c r="J192" s="16">
        <f>G192+I192</f>
        <v>50.556957397393198</v>
      </c>
      <c r="K192" s="14">
        <v>0.122</v>
      </c>
      <c r="L192" s="17">
        <f>J192*K192</f>
        <v>6.1679488024819698</v>
      </c>
      <c r="M192" s="16">
        <f>J192+L192</f>
        <v>56.724906199875164</v>
      </c>
      <c r="N192" s="14">
        <v>7.6399999999999996E-2</v>
      </c>
      <c r="O192" s="17">
        <f>M192*N192</f>
        <v>4.3337828336704627</v>
      </c>
      <c r="P192" s="16">
        <f>M192+O192</f>
        <v>61.058689033545626</v>
      </c>
      <c r="Q192" s="144">
        <v>1.8800000000000001E-2</v>
      </c>
      <c r="R192" s="17">
        <f>P192*Q192</f>
        <v>1.1479033538306578</v>
      </c>
      <c r="S192" s="16">
        <f>P192+R192</f>
        <v>62.206592387376283</v>
      </c>
    </row>
    <row r="193" spans="1:19" ht="16.5" x14ac:dyDescent="0.3">
      <c r="A193" s="83"/>
      <c r="B193" s="66"/>
      <c r="C193" s="65"/>
      <c r="D193" s="62"/>
      <c r="E193" s="12"/>
      <c r="F193" s="20"/>
      <c r="G193" s="68"/>
      <c r="H193" s="14"/>
      <c r="I193" s="16"/>
      <c r="J193" s="16"/>
      <c r="K193" s="14"/>
      <c r="L193" s="17"/>
      <c r="M193" s="16"/>
      <c r="N193" s="14"/>
      <c r="O193" s="17"/>
      <c r="P193" s="16"/>
      <c r="Q193" s="144"/>
      <c r="R193" s="17"/>
      <c r="S193" s="16"/>
    </row>
    <row r="194" spans="1:19" ht="16.5" x14ac:dyDescent="0.3">
      <c r="A194" s="83"/>
      <c r="B194" s="66" t="s">
        <v>173</v>
      </c>
      <c r="C194" s="65"/>
      <c r="D194" s="62"/>
      <c r="E194" s="12"/>
      <c r="F194" s="20"/>
      <c r="G194" s="68"/>
      <c r="H194" s="14"/>
      <c r="I194" s="16"/>
      <c r="J194" s="16"/>
      <c r="K194" s="14"/>
      <c r="L194" s="17"/>
      <c r="M194" s="16"/>
      <c r="N194" s="14"/>
      <c r="O194" s="17"/>
      <c r="P194" s="16"/>
      <c r="Q194" s="144"/>
      <c r="R194" s="17"/>
      <c r="S194" s="16"/>
    </row>
    <row r="195" spans="1:19" ht="16.5" x14ac:dyDescent="0.3">
      <c r="A195" s="83"/>
      <c r="B195" s="66" t="s">
        <v>174</v>
      </c>
      <c r="C195" s="65"/>
      <c r="D195" s="62"/>
      <c r="E195" s="12"/>
      <c r="F195" s="20"/>
      <c r="G195" s="68"/>
      <c r="H195" s="14"/>
      <c r="I195" s="16"/>
      <c r="J195" s="16"/>
      <c r="K195" s="14"/>
      <c r="L195" s="17"/>
      <c r="M195" s="16"/>
      <c r="N195" s="14"/>
      <c r="O195" s="17"/>
      <c r="P195" s="16"/>
      <c r="Q195" s="144"/>
      <c r="R195" s="17"/>
      <c r="S195" s="16"/>
    </row>
    <row r="196" spans="1:19" ht="16.5" x14ac:dyDescent="0.3">
      <c r="A196" s="83"/>
      <c r="B196" s="66" t="s">
        <v>175</v>
      </c>
      <c r="C196" s="65"/>
      <c r="D196" s="62"/>
      <c r="E196" s="12"/>
      <c r="F196" s="20"/>
      <c r="G196" s="68"/>
      <c r="H196" s="14"/>
      <c r="I196" s="16"/>
      <c r="J196" s="16"/>
      <c r="K196" s="14"/>
      <c r="L196" s="17"/>
      <c r="M196" s="16"/>
      <c r="N196" s="14"/>
      <c r="O196" s="17"/>
      <c r="P196" s="16"/>
      <c r="Q196" s="144"/>
      <c r="R196" s="17"/>
      <c r="S196" s="16"/>
    </row>
    <row r="197" spans="1:19" ht="16.5" x14ac:dyDescent="0.3">
      <c r="A197" s="83"/>
      <c r="B197" s="66" t="s">
        <v>176</v>
      </c>
      <c r="C197" s="65"/>
      <c r="D197" s="62"/>
      <c r="E197" s="12"/>
      <c r="F197" s="20"/>
      <c r="G197" s="68"/>
      <c r="H197" s="14"/>
      <c r="I197" s="16"/>
      <c r="J197" s="16"/>
      <c r="K197" s="14"/>
      <c r="L197" s="17"/>
      <c r="M197" s="16"/>
      <c r="N197" s="14"/>
      <c r="O197" s="17"/>
      <c r="P197" s="16"/>
      <c r="Q197" s="144"/>
      <c r="R197" s="17"/>
      <c r="S197" s="16"/>
    </row>
    <row r="198" spans="1:19" ht="16.5" x14ac:dyDescent="0.3">
      <c r="A198" s="108"/>
      <c r="B198" s="66" t="s">
        <v>177</v>
      </c>
      <c r="C198" s="61">
        <v>88.700978759999998</v>
      </c>
      <c r="D198" s="62">
        <v>7.0000000000000007E-2</v>
      </c>
      <c r="E198" s="12">
        <f>C198*D198</f>
        <v>6.2090685132000001</v>
      </c>
      <c r="F198" s="12">
        <f>C198+E198</f>
        <v>94.910047273199993</v>
      </c>
      <c r="G198" s="68">
        <f>F198</f>
        <v>94.910047273199993</v>
      </c>
      <c r="H198" s="14">
        <v>7.2999999999999995E-2</v>
      </c>
      <c r="I198" s="16">
        <f>G198*H198</f>
        <v>6.928433450943599</v>
      </c>
      <c r="J198" s="16">
        <f>G198+I198</f>
        <v>101.83848072414359</v>
      </c>
      <c r="K198" s="14">
        <v>0.122</v>
      </c>
      <c r="L198" s="17">
        <f>J198*K198</f>
        <v>12.424294648345517</v>
      </c>
      <c r="M198" s="16">
        <f>J198+L198</f>
        <v>114.26277537248912</v>
      </c>
      <c r="N198" s="14">
        <v>7.6399999999999996E-2</v>
      </c>
      <c r="O198" s="17">
        <f>M198*N198</f>
        <v>8.7296760384581678</v>
      </c>
      <c r="P198" s="16">
        <f>M198+O198</f>
        <v>122.99245141094728</v>
      </c>
      <c r="Q198" s="144">
        <v>1.8800000000000001E-2</v>
      </c>
      <c r="R198" s="17">
        <f>P198*Q198</f>
        <v>2.3122580865258091</v>
      </c>
      <c r="S198" s="16">
        <f>P198+R198</f>
        <v>125.3047094974731</v>
      </c>
    </row>
    <row r="202" spans="1:19" x14ac:dyDescent="0.2">
      <c r="B202" s="152" t="s">
        <v>692</v>
      </c>
    </row>
    <row r="203" spans="1:19" x14ac:dyDescent="0.2">
      <c r="B203" s="153" t="s">
        <v>693</v>
      </c>
    </row>
    <row r="204" spans="1:19" x14ac:dyDescent="0.2">
      <c r="B204" s="151"/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2" manualBreakCount="2">
    <brk id="81" max="18" man="1"/>
    <brk id="1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3" sqref="B13"/>
    </sheetView>
  </sheetViews>
  <sheetFormatPr defaultColWidth="111" defaultRowHeight="15.75" customHeight="1" x14ac:dyDescent="0.2"/>
  <cols>
    <col min="1" max="1" width="57.7109375" customWidth="1"/>
    <col min="2" max="2" width="15.28515625" customWidth="1"/>
    <col min="3" max="3" width="15.140625" customWidth="1"/>
    <col min="4" max="4" width="11" style="132" customWidth="1"/>
    <col min="5" max="5" width="12.5703125" customWidth="1"/>
    <col min="6" max="6" width="14.85546875" customWidth="1"/>
    <col min="7" max="7" width="21.5703125" customWidth="1"/>
    <col min="8" max="8" width="16.28515625" customWidth="1"/>
  </cols>
  <sheetData>
    <row r="1" spans="1:6" ht="37.5" customHeight="1" x14ac:dyDescent="0.25">
      <c r="A1" s="332" t="s">
        <v>4</v>
      </c>
      <c r="B1" s="332"/>
      <c r="C1" s="332"/>
      <c r="D1" s="334" t="s">
        <v>677</v>
      </c>
      <c r="E1" s="335" t="s">
        <v>805</v>
      </c>
      <c r="F1" s="384" t="s">
        <v>784</v>
      </c>
    </row>
    <row r="2" spans="1:6" ht="45.75" customHeight="1" x14ac:dyDescent="0.2">
      <c r="A2" s="110" t="s">
        <v>6</v>
      </c>
      <c r="B2" s="110" t="s">
        <v>752</v>
      </c>
      <c r="C2" s="110" t="s">
        <v>751</v>
      </c>
      <c r="D2" s="129"/>
      <c r="E2" s="333"/>
      <c r="F2" s="333"/>
    </row>
    <row r="3" spans="1:6" ht="15.75" customHeight="1" x14ac:dyDescent="0.2">
      <c r="A3" s="109" t="s">
        <v>7</v>
      </c>
      <c r="B3" s="109">
        <v>45000</v>
      </c>
      <c r="C3" s="330">
        <v>0.5</v>
      </c>
      <c r="D3" s="130">
        <v>1.3500000000000001E-3</v>
      </c>
      <c r="E3" s="336">
        <f>D3</f>
        <v>1.3500000000000001E-3</v>
      </c>
      <c r="F3" s="333"/>
    </row>
    <row r="4" spans="1:6" ht="15.75" customHeight="1" x14ac:dyDescent="0.2">
      <c r="A4" s="109" t="s">
        <v>723</v>
      </c>
      <c r="B4" s="109">
        <v>45000</v>
      </c>
      <c r="C4" s="330">
        <v>0.1</v>
      </c>
      <c r="D4" s="130">
        <v>3.4169999999999999E-2</v>
      </c>
      <c r="E4" s="336">
        <f t="shared" ref="E4:E15" si="0">D4</f>
        <v>3.4169999999999999E-2</v>
      </c>
      <c r="F4" s="333"/>
    </row>
    <row r="5" spans="1:6" ht="15.75" customHeight="1" x14ac:dyDescent="0.2">
      <c r="A5" s="109" t="s">
        <v>753</v>
      </c>
      <c r="B5" s="109">
        <v>45000</v>
      </c>
      <c r="C5" s="330">
        <v>0.1</v>
      </c>
      <c r="D5" s="130">
        <v>3.4169999999999999E-2</v>
      </c>
      <c r="E5" s="336">
        <f t="shared" si="0"/>
        <v>3.4169999999999999E-2</v>
      </c>
      <c r="F5" s="333"/>
    </row>
    <row r="6" spans="1:6" ht="15.75" customHeight="1" x14ac:dyDescent="0.2">
      <c r="A6" s="109" t="s">
        <v>14</v>
      </c>
      <c r="B6" s="109"/>
      <c r="C6" s="109"/>
      <c r="D6" s="130">
        <v>4.3450000000000003E-2</v>
      </c>
      <c r="E6" s="336">
        <f t="shared" si="0"/>
        <v>4.3450000000000003E-2</v>
      </c>
      <c r="F6" s="333"/>
    </row>
    <row r="7" spans="1:6" ht="15.75" customHeight="1" x14ac:dyDescent="0.2">
      <c r="A7" s="109" t="s">
        <v>15</v>
      </c>
      <c r="B7" s="109"/>
      <c r="C7" s="109"/>
      <c r="D7" s="130">
        <v>0</v>
      </c>
      <c r="E7" s="336">
        <f t="shared" si="0"/>
        <v>0</v>
      </c>
      <c r="F7" s="333"/>
    </row>
    <row r="8" spans="1:6" ht="15.75" customHeight="1" x14ac:dyDescent="0.2">
      <c r="A8" s="109" t="s">
        <v>16</v>
      </c>
      <c r="B8" s="109"/>
      <c r="C8" s="109"/>
      <c r="D8" s="130">
        <v>0</v>
      </c>
      <c r="E8" s="336">
        <f t="shared" si="0"/>
        <v>0</v>
      </c>
      <c r="F8" s="333"/>
    </row>
    <row r="9" spans="1:6" ht="15.75" customHeight="1" x14ac:dyDescent="0.2">
      <c r="A9" s="414" t="s">
        <v>754</v>
      </c>
      <c r="B9" s="422">
        <v>0.3</v>
      </c>
      <c r="C9" s="422">
        <v>1</v>
      </c>
      <c r="D9" s="423">
        <v>1.34E-3</v>
      </c>
      <c r="E9" s="424">
        <f t="shared" si="0"/>
        <v>1.34E-3</v>
      </c>
      <c r="F9" s="421" t="s">
        <v>817</v>
      </c>
    </row>
    <row r="10" spans="1:6" ht="15.75" customHeight="1" x14ac:dyDescent="0.2">
      <c r="A10" s="109" t="s">
        <v>755</v>
      </c>
      <c r="B10" s="331">
        <v>125000</v>
      </c>
      <c r="C10" s="330">
        <v>0.2</v>
      </c>
      <c r="D10" s="130">
        <v>1.269E-2</v>
      </c>
      <c r="E10" s="336">
        <f t="shared" si="0"/>
        <v>1.269E-2</v>
      </c>
      <c r="F10" s="333"/>
    </row>
    <row r="11" spans="1:6" ht="15.75" customHeight="1" x14ac:dyDescent="0.2">
      <c r="A11" s="109" t="s">
        <v>756</v>
      </c>
      <c r="B11" s="109"/>
      <c r="C11" s="109"/>
      <c r="D11" s="130">
        <v>4.9189999999999998E-2</v>
      </c>
      <c r="E11" s="336">
        <f t="shared" si="0"/>
        <v>4.9189999999999998E-2</v>
      </c>
      <c r="F11" s="333"/>
    </row>
    <row r="12" spans="1:6" ht="15.75" customHeight="1" x14ac:dyDescent="0.2">
      <c r="A12" s="109" t="s">
        <v>18</v>
      </c>
      <c r="B12" s="109">
        <v>45000</v>
      </c>
      <c r="C12" s="109"/>
      <c r="D12" s="130">
        <v>9.9849999999999994E-2</v>
      </c>
      <c r="E12" s="336">
        <f t="shared" si="0"/>
        <v>9.9849999999999994E-2</v>
      </c>
      <c r="F12" s="333"/>
    </row>
    <row r="13" spans="1:6" ht="15.75" customHeight="1" x14ac:dyDescent="0.2">
      <c r="A13" s="109" t="s">
        <v>757</v>
      </c>
      <c r="B13" s="109">
        <v>45000</v>
      </c>
      <c r="C13" s="330">
        <v>0.1</v>
      </c>
      <c r="D13" s="130">
        <v>7.8329999999999997E-2</v>
      </c>
      <c r="E13" s="336">
        <f t="shared" si="0"/>
        <v>7.8329999999999997E-2</v>
      </c>
      <c r="F13" s="333"/>
    </row>
    <row r="14" spans="1:6" ht="15.75" customHeight="1" x14ac:dyDescent="0.2">
      <c r="A14" s="109" t="s">
        <v>758</v>
      </c>
      <c r="B14" s="109"/>
      <c r="C14" s="330">
        <v>1</v>
      </c>
      <c r="D14" s="131">
        <v>0</v>
      </c>
      <c r="E14" s="336">
        <f t="shared" si="0"/>
        <v>0</v>
      </c>
      <c r="F14" s="333"/>
    </row>
    <row r="15" spans="1:6" ht="15.75" customHeight="1" x14ac:dyDescent="0.2">
      <c r="A15" s="109" t="s">
        <v>759</v>
      </c>
      <c r="B15" s="109"/>
      <c r="C15" s="330">
        <v>1</v>
      </c>
      <c r="D15" s="131">
        <v>0</v>
      </c>
      <c r="E15" s="336">
        <f t="shared" si="0"/>
        <v>0</v>
      </c>
      <c r="F15" s="33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F15" sqref="F15"/>
    </sheetView>
  </sheetViews>
  <sheetFormatPr defaultRowHeight="12.75" x14ac:dyDescent="0.2"/>
  <cols>
    <col min="1" max="1" width="48.85546875" customWidth="1"/>
    <col min="2" max="2" width="13.5703125" customWidth="1"/>
  </cols>
  <sheetData>
    <row r="3" spans="1:2" x14ac:dyDescent="0.2">
      <c r="A3" s="323" t="s">
        <v>721</v>
      </c>
      <c r="B3" s="323" t="s">
        <v>732</v>
      </c>
    </row>
    <row r="4" spans="1:2" x14ac:dyDescent="0.2">
      <c r="A4" s="322" t="s">
        <v>722</v>
      </c>
      <c r="B4" s="322" t="s">
        <v>733</v>
      </c>
    </row>
    <row r="5" spans="1:2" x14ac:dyDescent="0.2">
      <c r="A5" s="322" t="s">
        <v>723</v>
      </c>
      <c r="B5" s="322" t="s">
        <v>734</v>
      </c>
    </row>
    <row r="6" spans="1:2" x14ac:dyDescent="0.2">
      <c r="A6" s="322" t="s">
        <v>724</v>
      </c>
      <c r="B6" s="322" t="s">
        <v>735</v>
      </c>
    </row>
    <row r="7" spans="1:2" x14ac:dyDescent="0.2">
      <c r="A7" s="322" t="s">
        <v>725</v>
      </c>
      <c r="B7" s="322" t="s">
        <v>736</v>
      </c>
    </row>
    <row r="8" spans="1:2" x14ac:dyDescent="0.2">
      <c r="A8" s="322" t="s">
        <v>726</v>
      </c>
      <c r="B8" s="322" t="s">
        <v>737</v>
      </c>
    </row>
    <row r="9" spans="1:2" x14ac:dyDescent="0.2">
      <c r="A9" s="322" t="s">
        <v>727</v>
      </c>
      <c r="B9" s="322" t="s">
        <v>738</v>
      </c>
    </row>
    <row r="10" spans="1:2" x14ac:dyDescent="0.2">
      <c r="A10" s="322" t="s">
        <v>728</v>
      </c>
      <c r="B10" s="322" t="s">
        <v>739</v>
      </c>
    </row>
    <row r="11" spans="1:2" x14ac:dyDescent="0.2">
      <c r="A11" s="322" t="s">
        <v>729</v>
      </c>
      <c r="B11" s="322" t="s">
        <v>740</v>
      </c>
    </row>
    <row r="12" spans="1:2" x14ac:dyDescent="0.2">
      <c r="A12" s="322" t="s">
        <v>730</v>
      </c>
      <c r="B12" s="322" t="s">
        <v>741</v>
      </c>
    </row>
    <row r="13" spans="1:2" x14ac:dyDescent="0.2">
      <c r="A13" s="322" t="s">
        <v>731</v>
      </c>
      <c r="B13" s="322" t="s">
        <v>742</v>
      </c>
    </row>
    <row r="14" spans="1:2" x14ac:dyDescent="0.2">
      <c r="A14" s="322" t="s">
        <v>744</v>
      </c>
      <c r="B14" s="322" t="s">
        <v>743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D13" sqref="D13"/>
    </sheetView>
  </sheetViews>
  <sheetFormatPr defaultColWidth="9.140625" defaultRowHeight="12.75" x14ac:dyDescent="0.2"/>
  <cols>
    <col min="1" max="1" width="19.7109375" style="337" customWidth="1"/>
    <col min="2" max="2" width="18.85546875" style="337" customWidth="1"/>
    <col min="3" max="3" width="19.85546875" style="338" customWidth="1"/>
    <col min="4" max="4" width="18.140625" style="337" customWidth="1"/>
    <col min="5" max="5" width="17.5703125" style="337" bestFit="1" customWidth="1"/>
    <col min="6" max="6" width="15.42578125" style="337" customWidth="1"/>
    <col min="7" max="7" width="19" style="337" customWidth="1"/>
    <col min="8" max="8" width="17.5703125" style="337" customWidth="1"/>
    <col min="9" max="9" width="9" style="337" customWidth="1"/>
    <col min="10" max="10" width="17.28515625" style="337" customWidth="1"/>
    <col min="11" max="11" width="20" style="337" customWidth="1"/>
    <col min="12" max="12" width="13.7109375" style="337" bestFit="1" customWidth="1"/>
    <col min="13" max="16384" width="9.140625" style="337"/>
  </cols>
  <sheetData>
    <row r="2" spans="1:12" ht="13.5" thickBot="1" x14ac:dyDescent="0.25"/>
    <row r="3" spans="1:12" s="344" customFormat="1" ht="12" x14ac:dyDescent="0.2">
      <c r="A3" s="339" t="s">
        <v>760</v>
      </c>
      <c r="B3" s="340" t="s">
        <v>761</v>
      </c>
      <c r="C3" s="341" t="s">
        <v>762</v>
      </c>
      <c r="D3" s="342" t="s">
        <v>763</v>
      </c>
      <c r="E3" s="342" t="s">
        <v>764</v>
      </c>
      <c r="F3" s="342" t="s">
        <v>765</v>
      </c>
      <c r="G3" s="342" t="s">
        <v>766</v>
      </c>
      <c r="H3" s="342" t="s">
        <v>767</v>
      </c>
      <c r="I3" s="342" t="s">
        <v>751</v>
      </c>
      <c r="J3" s="342" t="s">
        <v>768</v>
      </c>
      <c r="K3" s="343" t="str">
        <f>H3</f>
        <v>Net Property Rates</v>
      </c>
      <c r="L3" s="344" t="s">
        <v>778</v>
      </c>
    </row>
    <row r="4" spans="1:12" x14ac:dyDescent="0.2">
      <c r="A4" s="345" t="s">
        <v>769</v>
      </c>
      <c r="B4" s="346">
        <v>1150</v>
      </c>
      <c r="C4" s="347">
        <v>2889536000</v>
      </c>
      <c r="D4" s="347">
        <f>B4*45000</f>
        <v>51750000</v>
      </c>
      <c r="E4" s="347">
        <f>C4-D4</f>
        <v>2837786000</v>
      </c>
      <c r="F4" s="348">
        <v>1.49E-3</v>
      </c>
      <c r="G4" s="347">
        <f>E4*F4</f>
        <v>4228301.1399999997</v>
      </c>
      <c r="H4" s="347">
        <f>G4*0.5</f>
        <v>2114150.5699999998</v>
      </c>
      <c r="I4" s="349">
        <v>0.5</v>
      </c>
      <c r="J4" s="347">
        <f>E4*I4</f>
        <v>1418893000</v>
      </c>
      <c r="K4" s="350">
        <f>J4*F4</f>
        <v>2114150.5699999998</v>
      </c>
      <c r="L4" s="338">
        <f>G4-K4</f>
        <v>2114150.5699999998</v>
      </c>
    </row>
    <row r="5" spans="1:12" x14ac:dyDescent="0.2">
      <c r="A5" s="345" t="s">
        <v>770</v>
      </c>
      <c r="B5" s="346">
        <v>47</v>
      </c>
      <c r="C5" s="347">
        <v>47771000</v>
      </c>
      <c r="D5" s="347">
        <f>B5*45000</f>
        <v>2115000</v>
      </c>
      <c r="E5" s="347">
        <f t="shared" ref="E5:E14" si="0">C5-D5</f>
        <v>45656000</v>
      </c>
      <c r="F5" s="348">
        <v>3.7699999999999997E-2</v>
      </c>
      <c r="G5" s="347">
        <f t="shared" ref="G5:G14" si="1">E5*F5</f>
        <v>1721231.2</v>
      </c>
      <c r="H5" s="347">
        <f>G5*0.9</f>
        <v>1549108.08</v>
      </c>
      <c r="I5" s="349">
        <v>0.1</v>
      </c>
      <c r="J5" s="347">
        <f>E5*0.9</f>
        <v>41090400</v>
      </c>
      <c r="K5" s="350">
        <f t="shared" ref="K5:K14" si="2">J5*F5</f>
        <v>1549108.0799999998</v>
      </c>
      <c r="L5" s="338">
        <f t="shared" ref="L5:L14" si="3">G5-K5</f>
        <v>172123.12000000011</v>
      </c>
    </row>
    <row r="6" spans="1:12" x14ac:dyDescent="0.2">
      <c r="A6" s="345" t="s">
        <v>771</v>
      </c>
      <c r="B6" s="346">
        <v>7</v>
      </c>
      <c r="C6" s="347">
        <v>20103000</v>
      </c>
      <c r="D6" s="347">
        <f>B6*45000</f>
        <v>315000</v>
      </c>
      <c r="E6" s="347">
        <f t="shared" si="0"/>
        <v>19788000</v>
      </c>
      <c r="F6" s="348">
        <v>3.3700000000000001E-2</v>
      </c>
      <c r="G6" s="347">
        <f t="shared" si="1"/>
        <v>666855.6</v>
      </c>
      <c r="H6" s="347">
        <f>G6*0.9</f>
        <v>600170.04</v>
      </c>
      <c r="I6" s="349">
        <v>0.1</v>
      </c>
      <c r="J6" s="347">
        <f>E6*0.9</f>
        <v>17809200</v>
      </c>
      <c r="K6" s="350">
        <f t="shared" si="2"/>
        <v>600170.04</v>
      </c>
      <c r="L6" s="338">
        <f t="shared" si="3"/>
        <v>66685.559999999939</v>
      </c>
    </row>
    <row r="7" spans="1:12" x14ac:dyDescent="0.2">
      <c r="A7" s="345" t="s">
        <v>810</v>
      </c>
      <c r="B7" s="346">
        <v>2</v>
      </c>
      <c r="C7" s="347">
        <v>6576000</v>
      </c>
      <c r="D7" s="347"/>
      <c r="E7" s="347">
        <f t="shared" ref="E7" si="4">C7-D7</f>
        <v>6576000</v>
      </c>
      <c r="F7" s="348">
        <v>4.795E-2</v>
      </c>
      <c r="G7" s="347">
        <f t="shared" ref="G7" si="5">E7*F7</f>
        <v>315319.2</v>
      </c>
      <c r="H7" s="347">
        <f>G7</f>
        <v>315319.2</v>
      </c>
      <c r="I7" s="349"/>
      <c r="J7" s="347">
        <f>E7</f>
        <v>6576000</v>
      </c>
      <c r="K7" s="350">
        <f t="shared" ref="K7" si="6">J7*F7</f>
        <v>315319.2</v>
      </c>
      <c r="L7" s="338">
        <f t="shared" ref="L7" si="7">G7-K7</f>
        <v>0</v>
      </c>
    </row>
    <row r="8" spans="1:12" ht="13.5" thickBot="1" x14ac:dyDescent="0.25">
      <c r="A8" s="358" t="s">
        <v>777</v>
      </c>
      <c r="B8" s="359">
        <v>86</v>
      </c>
      <c r="C8" s="360">
        <v>72265000</v>
      </c>
      <c r="D8" s="360"/>
      <c r="E8" s="360">
        <f>C8-D8</f>
        <v>72265000</v>
      </c>
      <c r="F8" s="360">
        <v>0</v>
      </c>
      <c r="G8" s="360">
        <f>E8*F8</f>
        <v>0</v>
      </c>
      <c r="H8" s="360">
        <v>0</v>
      </c>
      <c r="I8" s="361">
        <v>1</v>
      </c>
      <c r="J8" s="360">
        <v>0</v>
      </c>
      <c r="K8" s="362">
        <f>J8*F8</f>
        <v>0</v>
      </c>
      <c r="L8" s="338">
        <f>G8-K8</f>
        <v>0</v>
      </c>
    </row>
    <row r="9" spans="1:12" x14ac:dyDescent="0.2">
      <c r="A9" s="345" t="s">
        <v>738</v>
      </c>
      <c r="B9" s="346">
        <v>3</v>
      </c>
      <c r="C9" s="347">
        <v>3826000</v>
      </c>
      <c r="D9" s="347"/>
      <c r="E9" s="347">
        <f>C9-D9</f>
        <v>3826000</v>
      </c>
      <c r="F9" s="348">
        <v>0</v>
      </c>
      <c r="G9" s="347">
        <f>E9*F9</f>
        <v>0</v>
      </c>
      <c r="H9" s="347">
        <v>0</v>
      </c>
      <c r="I9" s="349">
        <v>1</v>
      </c>
      <c r="J9" s="347">
        <v>0</v>
      </c>
      <c r="K9" s="350">
        <f>J9*F9</f>
        <v>0</v>
      </c>
      <c r="L9" s="338">
        <f>G9-K9</f>
        <v>0</v>
      </c>
    </row>
    <row r="10" spans="1:12" x14ac:dyDescent="0.2">
      <c r="A10" s="345" t="s">
        <v>739</v>
      </c>
      <c r="B10" s="346">
        <v>180</v>
      </c>
      <c r="C10" s="347">
        <v>106648000</v>
      </c>
      <c r="D10" s="347"/>
      <c r="E10" s="347">
        <f>C10-D10</f>
        <v>106648000</v>
      </c>
      <c r="F10" s="348">
        <v>1.48E-3</v>
      </c>
      <c r="G10" s="347">
        <f>E10*F10</f>
        <v>157839.04000000001</v>
      </c>
      <c r="H10" s="347">
        <f>G10*0.7</f>
        <v>110487.32799999999</v>
      </c>
      <c r="I10" s="349">
        <v>0.3</v>
      </c>
      <c r="J10" s="347">
        <f>E10*0.7</f>
        <v>74653600</v>
      </c>
      <c r="K10" s="350">
        <f>J10*F10</f>
        <v>110487.32799999999</v>
      </c>
      <c r="L10" s="338">
        <f>G10-K10+H21</f>
        <v>58400.444800000012</v>
      </c>
    </row>
    <row r="11" spans="1:12" x14ac:dyDescent="0.2">
      <c r="A11" s="345" t="s">
        <v>774</v>
      </c>
      <c r="B11" s="346">
        <v>55</v>
      </c>
      <c r="C11" s="347">
        <v>249528000</v>
      </c>
      <c r="D11" s="347"/>
      <c r="E11" s="347">
        <f>C11-D11</f>
        <v>249528000</v>
      </c>
      <c r="F11" s="348">
        <v>5.4289999999999998E-2</v>
      </c>
      <c r="G11" s="347">
        <f>E11*F11</f>
        <v>13546875.119999999</v>
      </c>
      <c r="H11" s="347">
        <f>G11</f>
        <v>13546875.119999999</v>
      </c>
      <c r="I11" s="349"/>
      <c r="J11" s="347">
        <f>E11</f>
        <v>249528000</v>
      </c>
      <c r="K11" s="350">
        <f>J11*F11</f>
        <v>13546875.119999999</v>
      </c>
      <c r="L11" s="338">
        <f>G11-K11</f>
        <v>0</v>
      </c>
    </row>
    <row r="12" spans="1:12" x14ac:dyDescent="0.2">
      <c r="A12" s="345" t="s">
        <v>772</v>
      </c>
      <c r="B12" s="346">
        <v>983</v>
      </c>
      <c r="C12" s="347">
        <v>416727000</v>
      </c>
      <c r="D12" s="347">
        <f>728*125000</f>
        <v>91000000</v>
      </c>
      <c r="E12" s="347">
        <f t="shared" si="0"/>
        <v>325727000</v>
      </c>
      <c r="F12" s="348">
        <v>1.4E-2</v>
      </c>
      <c r="G12" s="347">
        <f t="shared" si="1"/>
        <v>4560178</v>
      </c>
      <c r="H12" s="347">
        <f>G12*0.8</f>
        <v>3648142.4000000004</v>
      </c>
      <c r="I12" s="349">
        <v>0.2</v>
      </c>
      <c r="J12" s="347">
        <f>E12*0.8</f>
        <v>260581600</v>
      </c>
      <c r="K12" s="350">
        <f t="shared" si="2"/>
        <v>3648142.4</v>
      </c>
      <c r="L12" s="338">
        <f t="shared" si="3"/>
        <v>912035.60000000009</v>
      </c>
    </row>
    <row r="13" spans="1:12" s="357" customFormat="1" x14ac:dyDescent="0.2">
      <c r="A13" s="351" t="s">
        <v>773</v>
      </c>
      <c r="B13" s="352">
        <v>663</v>
      </c>
      <c r="C13" s="353">
        <v>24165000</v>
      </c>
      <c r="D13" s="353">
        <f>177*45000</f>
        <v>7965000</v>
      </c>
      <c r="E13" s="353">
        <f>C13-D13</f>
        <v>16200000</v>
      </c>
      <c r="F13" s="354">
        <v>8.6449999999999999E-2</v>
      </c>
      <c r="G13" s="353">
        <f t="shared" si="1"/>
        <v>1400490</v>
      </c>
      <c r="H13" s="353">
        <f>G13*0.9</f>
        <v>1260441</v>
      </c>
      <c r="I13" s="355">
        <v>0.1</v>
      </c>
      <c r="J13" s="353">
        <f>E13*0.9</f>
        <v>14580000</v>
      </c>
      <c r="K13" s="356">
        <f t="shared" si="2"/>
        <v>1260441</v>
      </c>
      <c r="L13" s="338">
        <f t="shared" si="3"/>
        <v>140049</v>
      </c>
    </row>
    <row r="14" spans="1:12" x14ac:dyDescent="0.2">
      <c r="A14" s="345" t="s">
        <v>775</v>
      </c>
      <c r="B14" s="346">
        <v>11</v>
      </c>
      <c r="C14" s="347">
        <v>8934000</v>
      </c>
      <c r="D14" s="347"/>
      <c r="E14" s="347">
        <f t="shared" si="0"/>
        <v>8934000</v>
      </c>
      <c r="F14" s="348">
        <v>0</v>
      </c>
      <c r="G14" s="347">
        <f t="shared" si="1"/>
        <v>0</v>
      </c>
      <c r="H14" s="347">
        <v>0</v>
      </c>
      <c r="I14" s="349">
        <v>1</v>
      </c>
      <c r="J14" s="347">
        <v>0</v>
      </c>
      <c r="K14" s="350">
        <f t="shared" si="2"/>
        <v>0</v>
      </c>
      <c r="L14" s="338">
        <f t="shared" si="3"/>
        <v>0</v>
      </c>
    </row>
    <row r="15" spans="1:12" x14ac:dyDescent="0.2">
      <c r="C15" s="338">
        <f>SUM(C4:C14)</f>
        <v>3846079000</v>
      </c>
    </row>
    <row r="17" spans="3:12" x14ac:dyDescent="0.2">
      <c r="G17" s="338">
        <f>SUM(G4:G14)</f>
        <v>26597089.299999997</v>
      </c>
      <c r="H17" s="338">
        <f>SUM(H4:H14)</f>
        <v>23144693.737999998</v>
      </c>
      <c r="J17" s="338">
        <f>SUM(J4:J14)</f>
        <v>2083711800</v>
      </c>
      <c r="K17" s="338">
        <f>SUM(K4:K14)</f>
        <v>23144693.737999998</v>
      </c>
      <c r="L17" s="338"/>
    </row>
    <row r="18" spans="3:12" x14ac:dyDescent="0.2">
      <c r="K18" s="337">
        <v>-10003.58</v>
      </c>
      <c r="L18" s="338"/>
    </row>
    <row r="19" spans="3:12" ht="13.5" thickBot="1" x14ac:dyDescent="0.25">
      <c r="C19" s="337"/>
      <c r="K19" s="363">
        <f>SUM(K17:K18)</f>
        <v>23134690.158</v>
      </c>
      <c r="L19" s="338">
        <f>SUM(L4:L18)</f>
        <v>3463444.2948000003</v>
      </c>
    </row>
    <row r="20" spans="3:12" ht="13.5" thickTop="1" x14ac:dyDescent="0.2">
      <c r="C20" s="337"/>
    </row>
    <row r="21" spans="3:12" x14ac:dyDescent="0.2">
      <c r="C21" s="337"/>
      <c r="G21" s="338">
        <f>G17-H17</f>
        <v>3452395.561999999</v>
      </c>
      <c r="H21" s="338">
        <f>H10*0.1</f>
        <v>11048.7328</v>
      </c>
    </row>
    <row r="22" spans="3:12" x14ac:dyDescent="0.2">
      <c r="C22" s="337"/>
      <c r="F22" s="364" t="s">
        <v>778</v>
      </c>
      <c r="G22" s="365">
        <f>G21+H21</f>
        <v>3463444.2947999989</v>
      </c>
    </row>
    <row r="24" spans="3:12" x14ac:dyDescent="0.2">
      <c r="C24" s="337"/>
      <c r="K24" s="338"/>
    </row>
  </sheetData>
  <conditionalFormatting sqref="A3:B6 A8:B14">
    <cfRule type="cellIs" dxfId="1" priority="2" operator="equal">
      <formula>0</formula>
    </cfRule>
  </conditionalFormatting>
  <conditionalFormatting sqref="A7:B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EE3434FE4D043B82C5707991B1240" ma:contentTypeVersion="10" ma:contentTypeDescription="Create a new document." ma:contentTypeScope="" ma:versionID="f14c047dbf1a059a0de3cbeaa529cf32">
  <xsd:schema xmlns:xsd="http://www.w3.org/2001/XMLSchema" xmlns:xs="http://www.w3.org/2001/XMLSchema" xmlns:p="http://schemas.microsoft.com/office/2006/metadata/properties" xmlns:ns2="1a127372-15f5-495b-b9c6-e9a588b1400e" targetNamespace="http://schemas.microsoft.com/office/2006/metadata/properties" ma:root="true" ma:fieldsID="b525c0d7a559a349486c198d7370825c" ns2:_="">
    <xsd:import namespace="1a127372-15f5-495b-b9c6-e9a588b140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27372-15f5-495b-b9c6-e9a588b14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FF478-5A70-4303-AB75-BBB0437DC381}"/>
</file>

<file path=customXml/itemProps2.xml><?xml version="1.0" encoding="utf-8"?>
<ds:datastoreItem xmlns:ds="http://schemas.openxmlformats.org/officeDocument/2006/customXml" ds:itemID="{C3BC9928-77E4-4716-81F1-37E9BD7F8051}"/>
</file>

<file path=customXml/itemProps3.xml><?xml version="1.0" encoding="utf-8"?>
<ds:datastoreItem xmlns:ds="http://schemas.openxmlformats.org/officeDocument/2006/customXml" ds:itemID="{8C6A7C2B-D5A0-4F6E-A0AE-2F125F172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Tariff of Charges 2020-21</vt:lpstr>
      <vt:lpstr>Electricity Tariffs</vt:lpstr>
      <vt:lpstr>Game Park Animal Tariffs</vt:lpstr>
      <vt:lpstr>Electricity 17-18</vt:lpstr>
      <vt:lpstr>Rates</vt:lpstr>
      <vt:lpstr>New Categories</vt:lpstr>
      <vt:lpstr>Rates Calculation</vt:lpstr>
      <vt:lpstr>'Tariff of Charges 2020-21'!Print_Area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Nomthandazo Ngwenya</dc:creator>
  <cp:lastModifiedBy>Nomthandazo Ngwenya</cp:lastModifiedBy>
  <cp:lastPrinted>2019-07-01T12:35:28Z</cp:lastPrinted>
  <dcterms:created xsi:type="dcterms:W3CDTF">2016-03-17T07:11:21Z</dcterms:created>
  <dcterms:modified xsi:type="dcterms:W3CDTF">2020-03-23T09:38:21Z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0x010100F01EE3434FE4D043B82C5707991B1240</vt:lpwstr>
  </property>
</Properties>
</file>